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ropbox\AGAM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K17" i="1"/>
  <c r="K16" i="1"/>
  <c r="K15" i="1"/>
  <c r="K14" i="1"/>
  <c r="K13" i="1"/>
  <c r="K12" i="1"/>
  <c r="J22" i="1"/>
  <c r="J21" i="1"/>
  <c r="J20" i="1"/>
  <c r="J19" i="1"/>
  <c r="J18" i="1"/>
  <c r="J17" i="1"/>
  <c r="J16" i="1"/>
  <c r="J15" i="1"/>
  <c r="J14" i="1"/>
  <c r="J13" i="1"/>
  <c r="J12" i="1"/>
  <c r="I12" i="1"/>
  <c r="H23" i="1"/>
  <c r="G23" i="1"/>
  <c r="F23" i="1"/>
  <c r="F22" i="1"/>
  <c r="F21" i="1"/>
  <c r="D21" i="1"/>
  <c r="D22" i="1" s="1"/>
  <c r="H22" i="1" s="1"/>
  <c r="H20" i="1"/>
  <c r="E20" i="1"/>
  <c r="E21" i="1" s="1"/>
  <c r="E22" i="1" s="1"/>
  <c r="F19" i="1"/>
  <c r="G19" i="1" s="1"/>
  <c r="G20" i="1" s="1"/>
  <c r="I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D13" i="1"/>
  <c r="D14" i="1" s="1"/>
  <c r="H12" i="1"/>
  <c r="G12" i="1"/>
  <c r="L12" i="1" l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D15" i="1"/>
  <c r="H14" i="1"/>
  <c r="I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H21" i="1"/>
  <c r="G22" i="1"/>
  <c r="I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I23" i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H13" i="1"/>
  <c r="I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F20" i="1"/>
  <c r="G21" i="1"/>
  <c r="I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D16" i="1" l="1"/>
  <c r="H15" i="1"/>
  <c r="I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H16" i="1" l="1"/>
  <c r="I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D17" i="1"/>
  <c r="D18" i="1" l="1"/>
  <c r="H17" i="1"/>
  <c r="I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H18" i="1" l="1"/>
  <c r="I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D19" i="1"/>
  <c r="H19" i="1" s="1"/>
  <c r="I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</calcChain>
</file>

<file path=xl/sharedStrings.xml><?xml version="1.0" encoding="utf-8"?>
<sst xmlns="http://schemas.openxmlformats.org/spreadsheetml/2006/main" count="41" uniqueCount="41">
  <si>
    <t>ITEMS</t>
  </si>
  <si>
    <t>ATLANTIC GLOBAL ASSET MANAGEMENT</t>
  </si>
  <si>
    <t># of Packages Purchased</t>
  </si>
  <si>
    <t>Convert Euro to U.S. Dollar Value</t>
  </si>
  <si>
    <t>Annual Rate of Return</t>
  </si>
  <si>
    <t>The Rule 72</t>
  </si>
  <si>
    <t># of Times Investment Doubles Per Year</t>
  </si>
  <si>
    <t>Principal Investment (Co. Retains)</t>
  </si>
  <si>
    <t>Compounding Periods Yr. 1</t>
  </si>
  <si>
    <t>Compounding Periods Yr. 2</t>
  </si>
  <si>
    <t>Compounding Periods Yr. 3</t>
  </si>
  <si>
    <t>Compounding Periods Yr. 4</t>
  </si>
  <si>
    <t>Compounding Periods Yr. 5</t>
  </si>
  <si>
    <t>Compounding Periods Yr. 6</t>
  </si>
  <si>
    <t>Compounding Periods Yr. 7</t>
  </si>
  <si>
    <t>Compounding Periods Yr. 8</t>
  </si>
  <si>
    <t>Compounding Periods Yr. 9</t>
  </si>
  <si>
    <t>Compounding Periods Yr. 10</t>
  </si>
  <si>
    <t>Compounding Periods Yr. 11</t>
  </si>
  <si>
    <t>Compounding Periods Yr. 12</t>
  </si>
  <si>
    <t>Compounding Periods Yr. 13</t>
  </si>
  <si>
    <t>Compounding Periods Yr. 14</t>
  </si>
  <si>
    <t>Compounding Periods Yr. 15</t>
  </si>
  <si>
    <t>Compounding Periods Yr. 16</t>
  </si>
  <si>
    <t>Compounding Periods Yr. 17</t>
  </si>
  <si>
    <t>Compounding Periods Yr. 18</t>
  </si>
  <si>
    <t>Compounding Periods Yr. 19</t>
  </si>
  <si>
    <t>Compounding Periods Yr. 20</t>
  </si>
  <si>
    <t xml:space="preserve">White Packages - 90€ </t>
  </si>
  <si>
    <t>Yellow Packages - 270€</t>
  </si>
  <si>
    <t>Green Packages - 810€</t>
  </si>
  <si>
    <t>Blue Packages - 2,430€</t>
  </si>
  <si>
    <t>Red Packages - 7,290€</t>
  </si>
  <si>
    <t>Black Packages - 21,870€</t>
  </si>
  <si>
    <t>Indigo Packages - 65,610€</t>
  </si>
  <si>
    <t>Turquios Packages - 100,000€</t>
  </si>
  <si>
    <t>Special 1M - 1,000,000</t>
  </si>
  <si>
    <t>Special 2.5M - 2,500,000</t>
  </si>
  <si>
    <t>Special 5M - 5,000,000</t>
  </si>
  <si>
    <t>Rule 72 Check/Use Invest. % and $.</t>
  </si>
  <si>
    <t>Withdrawal of Intial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</si>
</sst>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Leelawadee UI Semilight"/>
      <family val="2"/>
    </font>
    <font>
      <b/>
      <sz val="12"/>
      <color theme="1" tint="4.9989318521683403E-2"/>
      <name val="Leelawadee UI Semilight"/>
      <family val="2"/>
    </font>
    <font>
      <b/>
      <sz val="12"/>
      <color theme="0"/>
      <name val="Leelawadee UI Semilight"/>
      <family val="2"/>
    </font>
    <font>
      <b/>
      <sz val="11"/>
      <color theme="1"/>
      <name val="Lucida Bright"/>
      <family val="1"/>
    </font>
    <font>
      <b/>
      <sz val="12"/>
      <color theme="1"/>
      <name val="Lucida Bright"/>
      <family val="1"/>
    </font>
    <font>
      <sz val="11"/>
      <color theme="0"/>
      <name val="Lucida Bright"/>
      <family val="1"/>
    </font>
    <font>
      <sz val="11"/>
      <color theme="1"/>
      <name val="Lucida Bright"/>
      <family val="1"/>
    </font>
    <font>
      <b/>
      <sz val="11"/>
      <color theme="0"/>
      <name val="Lucida Bright"/>
      <family val="1"/>
    </font>
    <font>
      <b/>
      <sz val="12"/>
      <color theme="0"/>
      <name val="Lucida Bright"/>
      <family val="1"/>
    </font>
  </fonts>
  <fills count="2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21DA0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BED9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AFA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0" fillId="2" borderId="0" xfId="0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6" fillId="0" borderId="5" xfId="0" applyFont="1" applyFill="1" applyBorder="1"/>
    <xf numFmtId="0" fontId="6" fillId="9" borderId="5" xfId="0" applyFont="1" applyFill="1" applyBorder="1" applyAlignment="1">
      <alignment horizontal="center"/>
    </xf>
    <xf numFmtId="44" fontId="7" fillId="10" borderId="1" xfId="1" applyFont="1" applyFill="1" applyBorder="1" applyAlignment="1" applyProtection="1">
      <protection locked="0"/>
    </xf>
    <xf numFmtId="164" fontId="5" fillId="0" borderId="5" xfId="2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8" fontId="8" fillId="0" borderId="5" xfId="0" applyNumberFormat="1" applyFont="1" applyBorder="1"/>
    <xf numFmtId="8" fontId="8" fillId="0" borderId="0" xfId="0" applyNumberFormat="1" applyFont="1" applyBorder="1"/>
    <xf numFmtId="8" fontId="8" fillId="0" borderId="5" xfId="0" applyNumberFormat="1" applyFont="1" applyBorder="1" applyAlignment="1">
      <alignment horizontal="right"/>
    </xf>
    <xf numFmtId="44" fontId="8" fillId="0" borderId="0" xfId="0" applyNumberFormat="1" applyFont="1" applyBorder="1"/>
    <xf numFmtId="44" fontId="8" fillId="0" borderId="5" xfId="0" applyNumberFormat="1" applyFont="1" applyBorder="1"/>
    <xf numFmtId="44" fontId="8" fillId="0" borderId="6" xfId="0" applyNumberFormat="1" applyFont="1" applyBorder="1"/>
    <xf numFmtId="0" fontId="5" fillId="11" borderId="7" xfId="0" applyFont="1" applyFill="1" applyBorder="1" applyAlignment="1">
      <alignment horizontal="center"/>
    </xf>
    <xf numFmtId="0" fontId="6" fillId="11" borderId="7" xfId="0" applyFont="1" applyFill="1" applyBorder="1"/>
    <xf numFmtId="0" fontId="6" fillId="11" borderId="7" xfId="0" applyFont="1" applyFill="1" applyBorder="1" applyAlignment="1">
      <alignment horizontal="center"/>
    </xf>
    <xf numFmtId="44" fontId="8" fillId="11" borderId="7" xfId="0" applyNumberFormat="1" applyFont="1" applyFill="1" applyBorder="1"/>
    <xf numFmtId="164" fontId="5" fillId="11" borderId="7" xfId="2" applyNumberFormat="1" applyFont="1" applyFill="1" applyBorder="1" applyAlignment="1">
      <alignment horizontal="center"/>
    </xf>
    <xf numFmtId="1" fontId="5" fillId="11" borderId="0" xfId="0" applyNumberFormat="1" applyFont="1" applyFill="1" applyBorder="1" applyAlignment="1">
      <alignment horizontal="center"/>
    </xf>
    <xf numFmtId="2" fontId="8" fillId="11" borderId="7" xfId="0" applyNumberFormat="1" applyFont="1" applyFill="1" applyBorder="1" applyAlignment="1">
      <alignment horizontal="center"/>
    </xf>
    <xf numFmtId="44" fontId="8" fillId="11" borderId="0" xfId="0" applyNumberFormat="1" applyFont="1" applyFill="1" applyBorder="1" applyAlignment="1">
      <alignment horizontal="center"/>
    </xf>
    <xf numFmtId="8" fontId="8" fillId="11" borderId="7" xfId="0" applyNumberFormat="1" applyFont="1" applyFill="1" applyBorder="1"/>
    <xf numFmtId="8" fontId="8" fillId="11" borderId="0" xfId="0" applyNumberFormat="1" applyFont="1" applyFill="1" applyBorder="1"/>
    <xf numFmtId="8" fontId="8" fillId="11" borderId="7" xfId="0" applyNumberFormat="1" applyFont="1" applyFill="1" applyBorder="1" applyAlignment="1">
      <alignment horizontal="right"/>
    </xf>
    <xf numFmtId="44" fontId="8" fillId="11" borderId="0" xfId="0" applyNumberFormat="1" applyFont="1" applyFill="1" applyBorder="1"/>
    <xf numFmtId="44" fontId="8" fillId="11" borderId="6" xfId="0" applyNumberFormat="1" applyFont="1" applyFill="1" applyBorder="1"/>
    <xf numFmtId="0" fontId="5" fillId="12" borderId="7" xfId="0" applyFont="1" applyFill="1" applyBorder="1" applyAlignment="1">
      <alignment horizontal="center"/>
    </xf>
    <xf numFmtId="0" fontId="6" fillId="12" borderId="7" xfId="0" applyFont="1" applyFill="1" applyBorder="1"/>
    <xf numFmtId="0" fontId="6" fillId="12" borderId="7" xfId="0" applyFont="1" applyFill="1" applyBorder="1" applyAlignment="1">
      <alignment horizontal="center"/>
    </xf>
    <xf numFmtId="44" fontId="8" fillId="12" borderId="7" xfId="0" applyNumberFormat="1" applyFont="1" applyFill="1" applyBorder="1"/>
    <xf numFmtId="164" fontId="5" fillId="12" borderId="7" xfId="2" applyNumberFormat="1" applyFont="1" applyFill="1" applyBorder="1" applyAlignment="1">
      <alignment horizontal="center"/>
    </xf>
    <xf numFmtId="1" fontId="5" fillId="12" borderId="0" xfId="0" applyNumberFormat="1" applyFont="1" applyFill="1" applyBorder="1" applyAlignment="1">
      <alignment horizontal="center"/>
    </xf>
    <xf numFmtId="2" fontId="8" fillId="12" borderId="7" xfId="0" applyNumberFormat="1" applyFont="1" applyFill="1" applyBorder="1" applyAlignment="1">
      <alignment horizontal="center"/>
    </xf>
    <xf numFmtId="44" fontId="8" fillId="12" borderId="0" xfId="0" applyNumberFormat="1" applyFont="1" applyFill="1" applyBorder="1" applyAlignment="1">
      <alignment horizontal="center"/>
    </xf>
    <xf numFmtId="8" fontId="8" fillId="12" borderId="7" xfId="0" applyNumberFormat="1" applyFont="1" applyFill="1" applyBorder="1"/>
    <xf numFmtId="8" fontId="8" fillId="12" borderId="0" xfId="0" applyNumberFormat="1" applyFont="1" applyFill="1" applyBorder="1"/>
    <xf numFmtId="8" fontId="8" fillId="12" borderId="7" xfId="0" applyNumberFormat="1" applyFont="1" applyFill="1" applyBorder="1" applyAlignment="1">
      <alignment horizontal="right"/>
    </xf>
    <xf numFmtId="44" fontId="8" fillId="12" borderId="0" xfId="0" applyNumberFormat="1" applyFont="1" applyFill="1" applyBorder="1"/>
    <xf numFmtId="44" fontId="8" fillId="12" borderId="6" xfId="0" applyNumberFormat="1" applyFont="1" applyFill="1" applyBorder="1"/>
    <xf numFmtId="44" fontId="7" fillId="13" borderId="7" xfId="0" applyNumberFormat="1" applyFont="1" applyFill="1" applyBorder="1"/>
    <xf numFmtId="8" fontId="7" fillId="13" borderId="7" xfId="0" applyNumberFormat="1" applyFont="1" applyFill="1" applyBorder="1"/>
    <xf numFmtId="8" fontId="7" fillId="13" borderId="0" xfId="0" applyNumberFormat="1" applyFont="1" applyFill="1" applyBorder="1"/>
    <xf numFmtId="8" fontId="7" fillId="13" borderId="7" xfId="0" applyNumberFormat="1" applyFont="1" applyFill="1" applyBorder="1" applyAlignment="1">
      <alignment horizontal="right"/>
    </xf>
    <xf numFmtId="44" fontId="7" fillId="13" borderId="0" xfId="0" applyNumberFormat="1" applyFont="1" applyFill="1" applyBorder="1"/>
    <xf numFmtId="44" fontId="7" fillId="13" borderId="6" xfId="0" applyNumberFormat="1" applyFont="1" applyFill="1" applyBorder="1"/>
    <xf numFmtId="0" fontId="5" fillId="15" borderId="5" xfId="0" applyFont="1" applyFill="1" applyBorder="1" applyAlignment="1">
      <alignment horizontal="center"/>
    </xf>
    <xf numFmtId="0" fontId="6" fillId="15" borderId="5" xfId="0" applyFont="1" applyFill="1" applyBorder="1"/>
    <xf numFmtId="0" fontId="6" fillId="15" borderId="5" xfId="0" applyFont="1" applyFill="1" applyBorder="1" applyAlignment="1">
      <alignment horizontal="center"/>
    </xf>
    <xf numFmtId="44" fontId="8" fillId="15" borderId="5" xfId="0" applyNumberFormat="1" applyFont="1" applyFill="1" applyBorder="1"/>
    <xf numFmtId="164" fontId="5" fillId="15" borderId="5" xfId="2" applyNumberFormat="1" applyFont="1" applyFill="1" applyBorder="1" applyAlignment="1">
      <alignment horizontal="center"/>
    </xf>
    <xf numFmtId="1" fontId="5" fillId="15" borderId="8" xfId="0" applyNumberFormat="1" applyFont="1" applyFill="1" applyBorder="1" applyAlignment="1">
      <alignment horizontal="center"/>
    </xf>
    <xf numFmtId="2" fontId="8" fillId="15" borderId="5" xfId="0" applyNumberFormat="1" applyFont="1" applyFill="1" applyBorder="1" applyAlignment="1">
      <alignment horizontal="center"/>
    </xf>
    <xf numFmtId="44" fontId="8" fillId="15" borderId="8" xfId="0" applyNumberFormat="1" applyFont="1" applyFill="1" applyBorder="1" applyAlignment="1">
      <alignment horizontal="center"/>
    </xf>
    <xf numFmtId="8" fontId="8" fillId="15" borderId="5" xfId="0" applyNumberFormat="1" applyFont="1" applyFill="1" applyBorder="1"/>
    <xf numFmtId="8" fontId="8" fillId="15" borderId="8" xfId="0" applyNumberFormat="1" applyFont="1" applyFill="1" applyBorder="1"/>
    <xf numFmtId="8" fontId="8" fillId="15" borderId="5" xfId="0" applyNumberFormat="1" applyFont="1" applyFill="1" applyBorder="1" applyAlignment="1">
      <alignment horizontal="right"/>
    </xf>
    <xf numFmtId="44" fontId="8" fillId="15" borderId="8" xfId="0" applyNumberFormat="1" applyFont="1" applyFill="1" applyBorder="1"/>
    <xf numFmtId="44" fontId="8" fillId="15" borderId="9" xfId="0" applyNumberFormat="1" applyFont="1" applyFill="1" applyBorder="1"/>
    <xf numFmtId="0" fontId="9" fillId="2" borderId="7" xfId="0" applyFont="1" applyFill="1" applyBorder="1" applyAlignment="1">
      <alignment horizontal="center"/>
    </xf>
    <xf numFmtId="0" fontId="10" fillId="2" borderId="7" xfId="0" applyFont="1" applyFill="1" applyBorder="1"/>
    <xf numFmtId="0" fontId="10" fillId="2" borderId="7" xfId="0" applyFont="1" applyFill="1" applyBorder="1" applyAlignment="1">
      <alignment horizontal="center"/>
    </xf>
    <xf numFmtId="44" fontId="7" fillId="2" borderId="7" xfId="0" applyNumberFormat="1" applyFont="1" applyFill="1" applyBorder="1"/>
    <xf numFmtId="164" fontId="9" fillId="2" borderId="7" xfId="2" applyNumberFormat="1" applyFont="1" applyFill="1" applyBorder="1" applyAlignment="1">
      <alignment horizontal="center"/>
    </xf>
    <xf numFmtId="1" fontId="9" fillId="2" borderId="0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/>
    </xf>
    <xf numFmtId="44" fontId="7" fillId="2" borderId="0" xfId="0" applyNumberFormat="1" applyFont="1" applyFill="1" applyBorder="1" applyAlignment="1">
      <alignment horizontal="center"/>
    </xf>
    <xf numFmtId="8" fontId="7" fillId="2" borderId="7" xfId="0" applyNumberFormat="1" applyFont="1" applyFill="1" applyBorder="1"/>
    <xf numFmtId="8" fontId="7" fillId="2" borderId="0" xfId="0" applyNumberFormat="1" applyFont="1" applyFill="1" applyBorder="1"/>
    <xf numFmtId="8" fontId="7" fillId="2" borderId="7" xfId="0" applyNumberFormat="1" applyFont="1" applyFill="1" applyBorder="1" applyAlignment="1">
      <alignment horizontal="right"/>
    </xf>
    <xf numFmtId="44" fontId="7" fillId="2" borderId="0" xfId="0" applyNumberFormat="1" applyFont="1" applyFill="1" applyBorder="1"/>
    <xf numFmtId="44" fontId="7" fillId="2" borderId="6" xfId="0" applyNumberFormat="1" applyFont="1" applyFill="1" applyBorder="1"/>
    <xf numFmtId="0" fontId="5" fillId="16" borderId="7" xfId="0" applyFont="1" applyFill="1" applyBorder="1" applyAlignment="1">
      <alignment horizontal="center"/>
    </xf>
    <xf numFmtId="0" fontId="6" fillId="16" borderId="7" xfId="0" applyFont="1" applyFill="1" applyBorder="1"/>
    <xf numFmtId="0" fontId="6" fillId="16" borderId="7" xfId="0" applyFont="1" applyFill="1" applyBorder="1" applyAlignment="1">
      <alignment horizontal="center"/>
    </xf>
    <xf numFmtId="44" fontId="8" fillId="16" borderId="7" xfId="0" applyNumberFormat="1" applyFont="1" applyFill="1" applyBorder="1"/>
    <xf numFmtId="164" fontId="5" fillId="16" borderId="7" xfId="2" applyNumberFormat="1" applyFont="1" applyFill="1" applyBorder="1" applyAlignment="1">
      <alignment horizontal="center"/>
    </xf>
    <xf numFmtId="1" fontId="5" fillId="16" borderId="0" xfId="0" applyNumberFormat="1" applyFont="1" applyFill="1" applyBorder="1" applyAlignment="1">
      <alignment horizontal="center"/>
    </xf>
    <xf numFmtId="2" fontId="8" fillId="16" borderId="7" xfId="0" applyNumberFormat="1" applyFont="1" applyFill="1" applyBorder="1" applyAlignment="1">
      <alignment horizontal="center"/>
    </xf>
    <xf numFmtId="44" fontId="8" fillId="16" borderId="0" xfId="0" applyNumberFormat="1" applyFont="1" applyFill="1" applyBorder="1" applyAlignment="1">
      <alignment horizontal="center"/>
    </xf>
    <xf numFmtId="8" fontId="8" fillId="16" borderId="7" xfId="0" applyNumberFormat="1" applyFont="1" applyFill="1" applyBorder="1"/>
    <xf numFmtId="8" fontId="8" fillId="16" borderId="0" xfId="0" applyNumberFormat="1" applyFont="1" applyFill="1" applyBorder="1"/>
    <xf numFmtId="8" fontId="8" fillId="16" borderId="7" xfId="0" applyNumberFormat="1" applyFont="1" applyFill="1" applyBorder="1" applyAlignment="1">
      <alignment horizontal="right"/>
    </xf>
    <xf numFmtId="44" fontId="8" fillId="16" borderId="0" xfId="0" applyNumberFormat="1" applyFont="1" applyFill="1" applyBorder="1"/>
    <xf numFmtId="44" fontId="8" fillId="16" borderId="6" xfId="0" applyNumberFormat="1" applyFont="1" applyFill="1" applyBorder="1"/>
    <xf numFmtId="0" fontId="6" fillId="17" borderId="10" xfId="0" applyFont="1" applyFill="1" applyBorder="1" applyAlignment="1">
      <alignment horizontal="center"/>
    </xf>
    <xf numFmtId="44" fontId="7" fillId="17" borderId="7" xfId="0" applyNumberFormat="1" applyFont="1" applyFill="1" applyBorder="1"/>
    <xf numFmtId="8" fontId="7" fillId="17" borderId="7" xfId="0" applyNumberFormat="1" applyFont="1" applyFill="1" applyBorder="1"/>
    <xf numFmtId="8" fontId="7" fillId="17" borderId="0" xfId="0" applyNumberFormat="1" applyFont="1" applyFill="1" applyBorder="1"/>
    <xf numFmtId="8" fontId="7" fillId="17" borderId="7" xfId="0" applyNumberFormat="1" applyFont="1" applyFill="1" applyBorder="1" applyAlignment="1">
      <alignment horizontal="right"/>
    </xf>
    <xf numFmtId="44" fontId="7" fillId="17" borderId="0" xfId="0" applyNumberFormat="1" applyFont="1" applyFill="1" applyBorder="1"/>
    <xf numFmtId="44" fontId="7" fillId="17" borderId="6" xfId="0" applyNumberFormat="1" applyFont="1" applyFill="1" applyBorder="1"/>
    <xf numFmtId="8" fontId="8" fillId="18" borderId="5" xfId="0" applyNumberFormat="1" applyFont="1" applyFill="1" applyBorder="1"/>
    <xf numFmtId="8" fontId="8" fillId="18" borderId="8" xfId="0" applyNumberFormat="1" applyFont="1" applyFill="1" applyBorder="1"/>
    <xf numFmtId="8" fontId="8" fillId="18" borderId="5" xfId="0" applyNumberFormat="1" applyFont="1" applyFill="1" applyBorder="1" applyAlignment="1">
      <alignment horizontal="right"/>
    </xf>
    <xf numFmtId="44" fontId="8" fillId="18" borderId="8" xfId="0" applyNumberFormat="1" applyFont="1" applyFill="1" applyBorder="1"/>
    <xf numFmtId="44" fontId="8" fillId="18" borderId="5" xfId="0" applyNumberFormat="1" applyFont="1" applyFill="1" applyBorder="1"/>
    <xf numFmtId="44" fontId="8" fillId="18" borderId="9" xfId="0" applyNumberFormat="1" applyFont="1" applyFill="1" applyBorder="1"/>
    <xf numFmtId="0" fontId="5" fillId="19" borderId="7" xfId="0" applyFont="1" applyFill="1" applyBorder="1" applyAlignment="1">
      <alignment horizontal="center"/>
    </xf>
    <xf numFmtId="0" fontId="6" fillId="19" borderId="7" xfId="0" applyFont="1" applyFill="1" applyBorder="1"/>
    <xf numFmtId="0" fontId="6" fillId="19" borderId="7" xfId="0" applyFont="1" applyFill="1" applyBorder="1" applyAlignment="1">
      <alignment horizontal="center"/>
    </xf>
    <xf numFmtId="44" fontId="8" fillId="19" borderId="7" xfId="0" applyNumberFormat="1" applyFont="1" applyFill="1" applyBorder="1"/>
    <xf numFmtId="164" fontId="5" fillId="19" borderId="7" xfId="2" applyNumberFormat="1" applyFont="1" applyFill="1" applyBorder="1" applyAlignment="1">
      <alignment horizontal="center"/>
    </xf>
    <xf numFmtId="1" fontId="5" fillId="19" borderId="0" xfId="0" applyNumberFormat="1" applyFont="1" applyFill="1" applyBorder="1" applyAlignment="1">
      <alignment horizontal="center"/>
    </xf>
    <xf numFmtId="2" fontId="8" fillId="19" borderId="7" xfId="0" applyNumberFormat="1" applyFont="1" applyFill="1" applyBorder="1" applyAlignment="1">
      <alignment horizontal="center"/>
    </xf>
    <xf numFmtId="44" fontId="8" fillId="19" borderId="0" xfId="0" applyNumberFormat="1" applyFont="1" applyFill="1" applyBorder="1" applyAlignment="1">
      <alignment horizontal="center"/>
    </xf>
    <xf numFmtId="8" fontId="8" fillId="19" borderId="7" xfId="0" applyNumberFormat="1" applyFont="1" applyFill="1" applyBorder="1"/>
    <xf numFmtId="8" fontId="8" fillId="19" borderId="0" xfId="0" applyNumberFormat="1" applyFont="1" applyFill="1" applyBorder="1"/>
    <xf numFmtId="8" fontId="8" fillId="19" borderId="7" xfId="0" applyNumberFormat="1" applyFont="1" applyFill="1" applyBorder="1" applyAlignment="1">
      <alignment horizontal="right"/>
    </xf>
    <xf numFmtId="44" fontId="8" fillId="19" borderId="0" xfId="0" applyNumberFormat="1" applyFont="1" applyFill="1" applyBorder="1"/>
    <xf numFmtId="44" fontId="8" fillId="19" borderId="6" xfId="0" applyNumberFormat="1" applyFont="1" applyFill="1" applyBorder="1"/>
    <xf numFmtId="0" fontId="5" fillId="20" borderId="10" xfId="0" applyFont="1" applyFill="1" applyBorder="1" applyAlignment="1">
      <alignment horizontal="center"/>
    </xf>
    <xf numFmtId="0" fontId="6" fillId="20" borderId="10" xfId="0" applyFont="1" applyFill="1" applyBorder="1"/>
    <xf numFmtId="0" fontId="6" fillId="20" borderId="10" xfId="0" applyFont="1" applyFill="1" applyBorder="1" applyAlignment="1">
      <alignment horizontal="center"/>
    </xf>
    <xf numFmtId="44" fontId="8" fillId="20" borderId="10" xfId="0" applyNumberFormat="1" applyFont="1" applyFill="1" applyBorder="1"/>
    <xf numFmtId="164" fontId="5" fillId="20" borderId="10" xfId="2" applyNumberFormat="1" applyFont="1" applyFill="1" applyBorder="1" applyAlignment="1">
      <alignment horizontal="center"/>
    </xf>
    <xf numFmtId="1" fontId="5" fillId="20" borderId="11" xfId="0" applyNumberFormat="1" applyFont="1" applyFill="1" applyBorder="1" applyAlignment="1">
      <alignment horizontal="center"/>
    </xf>
    <xf numFmtId="2" fontId="8" fillId="20" borderId="10" xfId="0" applyNumberFormat="1" applyFont="1" applyFill="1" applyBorder="1" applyAlignment="1">
      <alignment horizontal="center"/>
    </xf>
    <xf numFmtId="44" fontId="8" fillId="20" borderId="11" xfId="0" applyNumberFormat="1" applyFont="1" applyFill="1" applyBorder="1" applyAlignment="1">
      <alignment horizontal="center"/>
    </xf>
    <xf numFmtId="8" fontId="8" fillId="20" borderId="10" xfId="0" applyNumberFormat="1" applyFont="1" applyFill="1" applyBorder="1"/>
    <xf numFmtId="8" fontId="8" fillId="20" borderId="11" xfId="0" applyNumberFormat="1" applyFont="1" applyFill="1" applyBorder="1"/>
    <xf numFmtId="8" fontId="8" fillId="20" borderId="10" xfId="0" applyNumberFormat="1" applyFont="1" applyFill="1" applyBorder="1" applyAlignment="1">
      <alignment horizontal="right"/>
    </xf>
    <xf numFmtId="44" fontId="8" fillId="20" borderId="11" xfId="0" applyNumberFormat="1" applyFont="1" applyFill="1" applyBorder="1"/>
    <xf numFmtId="44" fontId="8" fillId="20" borderId="12" xfId="0" applyNumberFormat="1" applyFont="1" applyFill="1" applyBorder="1"/>
    <xf numFmtId="0" fontId="5" fillId="21" borderId="10" xfId="0" applyFont="1" applyFill="1" applyBorder="1" applyAlignment="1">
      <alignment horizontal="center"/>
    </xf>
    <xf numFmtId="0" fontId="6" fillId="21" borderId="10" xfId="0" applyFont="1" applyFill="1" applyBorder="1"/>
    <xf numFmtId="0" fontId="6" fillId="22" borderId="7" xfId="0" applyFont="1" applyFill="1" applyBorder="1" applyAlignment="1">
      <alignment horizontal="center"/>
    </xf>
    <xf numFmtId="0" fontId="8" fillId="23" borderId="12" xfId="0" applyFont="1" applyFill="1" applyBorder="1" applyProtection="1">
      <protection locked="0"/>
    </xf>
    <xf numFmtId="10" fontId="8" fillId="11" borderId="10" xfId="2" applyNumberFormat="1" applyFont="1" applyFill="1" applyBorder="1" applyAlignment="1" applyProtection="1">
      <alignment horizontal="center"/>
      <protection locked="0"/>
    </xf>
    <xf numFmtId="1" fontId="5" fillId="21" borderId="11" xfId="0" applyNumberFormat="1" applyFont="1" applyFill="1" applyBorder="1" applyAlignment="1">
      <alignment horizontal="center"/>
    </xf>
    <xf numFmtId="2" fontId="8" fillId="21" borderId="10" xfId="0" applyNumberFormat="1" applyFont="1" applyFill="1" applyBorder="1" applyAlignment="1">
      <alignment horizontal="center"/>
    </xf>
    <xf numFmtId="8" fontId="8" fillId="21" borderId="12" xfId="0" applyNumberFormat="1" applyFont="1" applyFill="1" applyBorder="1" applyAlignment="1">
      <alignment horizontal="right"/>
    </xf>
    <xf numFmtId="8" fontId="8" fillId="21" borderId="10" xfId="0" applyNumberFormat="1" applyFont="1" applyFill="1" applyBorder="1" applyAlignment="1">
      <alignment horizontal="right"/>
    </xf>
    <xf numFmtId="8" fontId="8" fillId="21" borderId="11" xfId="0" applyNumberFormat="1" applyFont="1" applyFill="1" applyBorder="1" applyAlignment="1">
      <alignment horizontal="right"/>
    </xf>
    <xf numFmtId="165" fontId="8" fillId="21" borderId="13" xfId="0" applyNumberFormat="1" applyFont="1" applyFill="1" applyBorder="1" applyAlignment="1">
      <alignment horizontal="right"/>
    </xf>
    <xf numFmtId="165" fontId="8" fillId="21" borderId="10" xfId="0" applyNumberFormat="1" applyFont="1" applyFill="1" applyBorder="1" applyAlignment="1">
      <alignment horizontal="right"/>
    </xf>
    <xf numFmtId="165" fontId="8" fillId="21" borderId="11" xfId="0" applyNumberFormat="1" applyFont="1" applyFill="1" applyBorder="1" applyAlignment="1">
      <alignment horizontal="right"/>
    </xf>
    <xf numFmtId="165" fontId="8" fillId="21" borderId="12" xfId="0" applyNumberFormat="1" applyFont="1" applyFill="1" applyBorder="1" applyAlignment="1">
      <alignment horizontal="right"/>
    </xf>
    <xf numFmtId="0" fontId="0" fillId="2" borderId="0" xfId="0" applyFill="1"/>
    <xf numFmtId="0" fontId="0" fillId="2" borderId="8" xfId="0" applyFill="1" applyBorder="1" applyAlignment="1"/>
    <xf numFmtId="0" fontId="9" fillId="2" borderId="0" xfId="0" applyFont="1" applyFill="1" applyBorder="1" applyAlignment="1">
      <alignment vertical="center"/>
    </xf>
    <xf numFmtId="0" fontId="0" fillId="2" borderId="0" xfId="0" applyFill="1" applyBorder="1" applyAlignment="1"/>
    <xf numFmtId="0" fontId="9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wrapText="1"/>
    </xf>
    <xf numFmtId="0" fontId="2" fillId="15" borderId="1" xfId="0" applyFont="1" applyFill="1" applyBorder="1" applyAlignment="1">
      <alignment horizontal="center" vertical="center" wrapText="1"/>
    </xf>
    <xf numFmtId="8" fontId="8" fillId="24" borderId="5" xfId="0" applyNumberFormat="1" applyFont="1" applyFill="1" applyBorder="1"/>
    <xf numFmtId="8" fontId="8" fillId="24" borderId="7" xfId="0" applyNumberFormat="1" applyFont="1" applyFill="1" applyBorder="1"/>
    <xf numFmtId="8" fontId="8" fillId="24" borderId="10" xfId="0" applyNumberFormat="1" applyFont="1" applyFill="1" applyBorder="1"/>
    <xf numFmtId="0" fontId="0" fillId="22" borderId="1" xfId="0" applyFill="1" applyBorder="1"/>
    <xf numFmtId="1" fontId="5" fillId="0" borderId="8" xfId="0" applyNumberFormat="1" applyFont="1" applyBorder="1" applyAlignment="1">
      <alignment horizontal="center"/>
    </xf>
    <xf numFmtId="44" fontId="8" fillId="0" borderId="8" xfId="0" applyNumberFormat="1" applyFont="1" applyFill="1" applyBorder="1" applyAlignment="1">
      <alignment horizontal="center"/>
    </xf>
    <xf numFmtId="0" fontId="9" fillId="13" borderId="10" xfId="0" applyFont="1" applyFill="1" applyBorder="1" applyAlignment="1">
      <alignment horizontal="center"/>
    </xf>
    <xf numFmtId="0" fontId="10" fillId="13" borderId="10" xfId="0" applyFont="1" applyFill="1" applyBorder="1"/>
    <xf numFmtId="0" fontId="6" fillId="14" borderId="10" xfId="0" applyFont="1" applyFill="1" applyBorder="1" applyAlignment="1">
      <alignment horizontal="center"/>
    </xf>
    <xf numFmtId="44" fontId="7" fillId="13" borderId="10" xfId="0" applyNumberFormat="1" applyFont="1" applyFill="1" applyBorder="1"/>
    <xf numFmtId="164" fontId="9" fillId="13" borderId="10" xfId="2" applyNumberFormat="1" applyFont="1" applyFill="1" applyBorder="1" applyAlignment="1">
      <alignment horizontal="center"/>
    </xf>
    <xf numFmtId="1" fontId="9" fillId="13" borderId="11" xfId="0" applyNumberFormat="1" applyFont="1" applyFill="1" applyBorder="1" applyAlignment="1">
      <alignment horizontal="center"/>
    </xf>
    <xf numFmtId="2" fontId="7" fillId="13" borderId="10" xfId="0" applyNumberFormat="1" applyFont="1" applyFill="1" applyBorder="1" applyAlignment="1">
      <alignment horizontal="center"/>
    </xf>
    <xf numFmtId="44" fontId="7" fillId="13" borderId="11" xfId="0" applyNumberFormat="1" applyFont="1" applyFill="1" applyBorder="1" applyAlignment="1">
      <alignment horizontal="center"/>
    </xf>
    <xf numFmtId="0" fontId="5" fillId="18" borderId="7" xfId="0" applyFont="1" applyFill="1" applyBorder="1" applyAlignment="1">
      <alignment horizontal="center"/>
    </xf>
    <xf numFmtId="0" fontId="6" fillId="18" borderId="7" xfId="0" applyFont="1" applyFill="1" applyBorder="1"/>
    <xf numFmtId="0" fontId="6" fillId="18" borderId="7" xfId="0" applyFont="1" applyFill="1" applyBorder="1" applyAlignment="1">
      <alignment horizontal="center"/>
    </xf>
    <xf numFmtId="44" fontId="8" fillId="18" borderId="7" xfId="1" applyFont="1" applyFill="1" applyBorder="1"/>
    <xf numFmtId="164" fontId="5" fillId="18" borderId="7" xfId="2" applyNumberFormat="1" applyFont="1" applyFill="1" applyBorder="1" applyAlignment="1">
      <alignment horizontal="center"/>
    </xf>
    <xf numFmtId="1" fontId="5" fillId="18" borderId="0" xfId="0" applyNumberFormat="1" applyFont="1" applyFill="1" applyBorder="1" applyAlignment="1">
      <alignment horizontal="center"/>
    </xf>
    <xf numFmtId="2" fontId="8" fillId="18" borderId="7" xfId="0" applyNumberFormat="1" applyFont="1" applyFill="1" applyBorder="1" applyAlignment="1">
      <alignment horizontal="center"/>
    </xf>
    <xf numFmtId="44" fontId="8" fillId="18" borderId="0" xfId="0" applyNumberFormat="1" applyFont="1" applyFill="1" applyBorder="1" applyAlignment="1">
      <alignment horizontal="center"/>
    </xf>
    <xf numFmtId="8" fontId="8" fillId="18" borderId="7" xfId="0" applyNumberFormat="1" applyFont="1" applyFill="1" applyBorder="1"/>
    <xf numFmtId="0" fontId="9" fillId="17" borderId="10" xfId="0" applyFont="1" applyFill="1" applyBorder="1" applyAlignment="1">
      <alignment horizontal="center"/>
    </xf>
    <xf numFmtId="0" fontId="10" fillId="17" borderId="10" xfId="0" applyFont="1" applyFill="1" applyBorder="1"/>
    <xf numFmtId="44" fontId="7" fillId="17" borderId="10" xfId="0" applyNumberFormat="1" applyFont="1" applyFill="1" applyBorder="1"/>
    <xf numFmtId="164" fontId="9" fillId="17" borderId="10" xfId="2" applyNumberFormat="1" applyFont="1" applyFill="1" applyBorder="1" applyAlignment="1">
      <alignment horizontal="center"/>
    </xf>
    <xf numFmtId="1" fontId="9" fillId="17" borderId="11" xfId="0" applyNumberFormat="1" applyFont="1" applyFill="1" applyBorder="1" applyAlignment="1">
      <alignment horizontal="center"/>
    </xf>
    <xf numFmtId="2" fontId="7" fillId="17" borderId="10" xfId="0" applyNumberFormat="1" applyFont="1" applyFill="1" applyBorder="1" applyAlignment="1">
      <alignment horizontal="center"/>
    </xf>
    <xf numFmtId="44" fontId="7" fillId="17" borderId="11" xfId="0" applyNumberFormat="1" applyFont="1" applyFill="1" applyBorder="1" applyAlignment="1">
      <alignment horizontal="center"/>
    </xf>
    <xf numFmtId="8" fontId="7" fillId="17" borderId="10" xfId="0" applyNumberFormat="1" applyFont="1" applyFill="1" applyBorder="1"/>
    <xf numFmtId="8" fontId="8" fillId="24" borderId="0" xfId="0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899462</xdr:colOff>
      <xdr:row>0</xdr:row>
      <xdr:rowOff>53917</xdr:rowOff>
    </xdr:from>
    <xdr:to>
      <xdr:col>20</xdr:col>
      <xdr:colOff>8467</xdr:colOff>
      <xdr:row>9</xdr:row>
      <xdr:rowOff>48683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709"/>
        <a:stretch/>
      </xdr:blipFill>
      <xdr:spPr>
        <a:xfrm>
          <a:off x="15044087" y="53917"/>
          <a:ext cx="10472330" cy="1709266"/>
        </a:xfrm>
        <a:prstGeom prst="rect">
          <a:avLst/>
        </a:prstGeom>
      </xdr:spPr>
    </xdr:pic>
    <xdr:clientData/>
  </xdr:twoCellAnchor>
  <xdr:twoCellAnchor editAs="oneCell">
    <xdr:from>
      <xdr:col>12</xdr:col>
      <xdr:colOff>230144</xdr:colOff>
      <xdr:row>24</xdr:row>
      <xdr:rowOff>0</xdr:rowOff>
    </xdr:from>
    <xdr:to>
      <xdr:col>18</xdr:col>
      <xdr:colOff>1145596</xdr:colOff>
      <xdr:row>27</xdr:row>
      <xdr:rowOff>116841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769" y="5438775"/>
          <a:ext cx="9221252" cy="69786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23</xdr:row>
      <xdr:rowOff>146447</xdr:rowOff>
    </xdr:from>
    <xdr:to>
      <xdr:col>9</xdr:col>
      <xdr:colOff>552513</xdr:colOff>
      <xdr:row>27</xdr:row>
      <xdr:rowOff>101367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5394722"/>
          <a:ext cx="3876738" cy="726445"/>
        </a:xfrm>
        <a:prstGeom prst="rect">
          <a:avLst/>
        </a:prstGeom>
      </xdr:spPr>
    </xdr:pic>
    <xdr:clientData/>
  </xdr:twoCellAnchor>
  <xdr:twoCellAnchor editAs="oneCell">
    <xdr:from>
      <xdr:col>1</xdr:col>
      <xdr:colOff>52917</xdr:colOff>
      <xdr:row>23</xdr:row>
      <xdr:rowOff>123892</xdr:rowOff>
    </xdr:from>
    <xdr:to>
      <xdr:col>4</xdr:col>
      <xdr:colOff>646328</xdr:colOff>
      <xdr:row>27</xdr:row>
      <xdr:rowOff>107391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317" y="5372167"/>
          <a:ext cx="5813844" cy="755024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23</xdr:row>
      <xdr:rowOff>169333</xdr:rowOff>
    </xdr:from>
    <xdr:to>
      <xdr:col>11</xdr:col>
      <xdr:colOff>1150894</xdr:colOff>
      <xdr:row>27</xdr:row>
      <xdr:rowOff>114726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0025" y="5417608"/>
          <a:ext cx="2408194" cy="716918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20</xdr:col>
      <xdr:colOff>1443989</xdr:colOff>
      <xdr:row>27</xdr:row>
      <xdr:rowOff>151444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17275" y="5438775"/>
          <a:ext cx="3034665" cy="7324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53917</xdr:rowOff>
    </xdr:from>
    <xdr:to>
      <xdr:col>1</xdr:col>
      <xdr:colOff>2495973</xdr:colOff>
      <xdr:row>4</xdr:row>
      <xdr:rowOff>20152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917"/>
          <a:ext cx="3029373" cy="728235"/>
        </a:xfrm>
        <a:prstGeom prst="rect">
          <a:avLst/>
        </a:prstGeom>
      </xdr:spPr>
    </xdr:pic>
    <xdr:clientData/>
  </xdr:twoCellAnchor>
  <xdr:twoCellAnchor editAs="oneCell">
    <xdr:from>
      <xdr:col>26</xdr:col>
      <xdr:colOff>579544</xdr:colOff>
      <xdr:row>0</xdr:row>
      <xdr:rowOff>53917</xdr:rowOff>
    </xdr:from>
    <xdr:to>
      <xdr:col>28</xdr:col>
      <xdr:colOff>0</xdr:colOff>
      <xdr:row>4</xdr:row>
      <xdr:rowOff>20152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74444" y="53917"/>
          <a:ext cx="3020906" cy="728235"/>
        </a:xfrm>
        <a:prstGeom prst="rect">
          <a:avLst/>
        </a:prstGeom>
      </xdr:spPr>
    </xdr:pic>
    <xdr:clientData/>
  </xdr:twoCellAnchor>
  <xdr:twoCellAnchor editAs="oneCell">
    <xdr:from>
      <xdr:col>21</xdr:col>
      <xdr:colOff>1270000</xdr:colOff>
      <xdr:row>23</xdr:row>
      <xdr:rowOff>44053</xdr:rowOff>
    </xdr:from>
    <xdr:to>
      <xdr:col>27</xdr:col>
      <xdr:colOff>1145303</xdr:colOff>
      <xdr:row>27</xdr:row>
      <xdr:rowOff>151444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108"/>
        <a:stretch/>
      </xdr:blipFill>
      <xdr:spPr>
        <a:xfrm>
          <a:off x="28368625" y="5292328"/>
          <a:ext cx="9971803" cy="878916"/>
        </a:xfrm>
        <a:prstGeom prst="rect">
          <a:avLst/>
        </a:prstGeom>
      </xdr:spPr>
    </xdr:pic>
    <xdr:clientData/>
  </xdr:twoCellAnchor>
  <xdr:twoCellAnchor editAs="oneCell">
    <xdr:from>
      <xdr:col>0</xdr:col>
      <xdr:colOff>21166</xdr:colOff>
      <xdr:row>6</xdr:row>
      <xdr:rowOff>42333</xdr:rowOff>
    </xdr:from>
    <xdr:to>
      <xdr:col>7</xdr:col>
      <xdr:colOff>306203</xdr:colOff>
      <xdr:row>9</xdr:row>
      <xdr:rowOff>185119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1166" y="1185333"/>
          <a:ext cx="8305820" cy="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abSelected="1" topLeftCell="G10" zoomScale="150" zoomScaleNormal="150" workbookViewId="0">
      <selection activeCell="M23" sqref="M23"/>
    </sheetView>
  </sheetViews>
  <sheetFormatPr defaultRowHeight="15" x14ac:dyDescent="0.25"/>
  <cols>
    <col min="1" max="1" width="8" bestFit="1" customWidth="1"/>
    <col min="2" max="2" width="42.7109375" bestFit="1" customWidth="1"/>
    <col min="3" max="3" width="18.42578125" customWidth="1"/>
    <col min="4" max="4" width="17.140625" bestFit="1" customWidth="1"/>
    <col min="5" max="5" width="10.7109375" bestFit="1" customWidth="1"/>
    <col min="7" max="7" width="14.140625" customWidth="1"/>
    <col min="8" max="8" width="18.140625" bestFit="1" customWidth="1"/>
    <col min="9" max="9" width="17.5703125" bestFit="1" customWidth="1"/>
    <col min="10" max="13" width="18.85546875" bestFit="1" customWidth="1"/>
    <col min="14" max="16" width="20.5703125" bestFit="1" customWidth="1"/>
    <col min="17" max="19" width="22" bestFit="1" customWidth="1"/>
    <col min="20" max="23" width="23.85546875" bestFit="1" customWidth="1"/>
    <col min="24" max="26" width="25.5703125" bestFit="1" customWidth="1"/>
    <col min="27" max="29" width="27" bestFit="1" customWidth="1"/>
  </cols>
  <sheetData>
    <row r="1" spans="1:29" s="1" customFormat="1" x14ac:dyDescent="0.25"/>
    <row r="2" spans="1:29" s="1" customFormat="1" x14ac:dyDescent="0.25"/>
    <row r="3" spans="1:29" s="1" customFormat="1" x14ac:dyDescent="0.25"/>
    <row r="4" spans="1:29" s="1" customFormat="1" x14ac:dyDescent="0.25"/>
    <row r="5" spans="1:29" s="1" customFormat="1" x14ac:dyDescent="0.25"/>
    <row r="6" spans="1:29" s="1" customFormat="1" x14ac:dyDescent="0.25"/>
    <row r="7" spans="1:29" s="1" customFormat="1" x14ac:dyDescent="0.25"/>
    <row r="8" spans="1:29" s="1" customFormat="1" x14ac:dyDescent="0.25"/>
    <row r="9" spans="1:29" s="1" customFormat="1" x14ac:dyDescent="0.25"/>
    <row r="10" spans="1:29" s="1" customFormat="1" ht="15.75" thickBot="1" x14ac:dyDescent="0.3"/>
    <row r="11" spans="1:29" ht="69.75" thickBot="1" x14ac:dyDescent="0.3">
      <c r="A11" s="2" t="s">
        <v>0</v>
      </c>
      <c r="B11" s="3" t="s">
        <v>1</v>
      </c>
      <c r="C11" s="4" t="s">
        <v>2</v>
      </c>
      <c r="D11" s="5" t="s">
        <v>3</v>
      </c>
      <c r="E11" s="4" t="s">
        <v>4</v>
      </c>
      <c r="F11" s="5" t="s">
        <v>5</v>
      </c>
      <c r="G11" s="4" t="s">
        <v>6</v>
      </c>
      <c r="H11" s="4" t="s">
        <v>7</v>
      </c>
      <c r="I11" s="6" t="s">
        <v>8</v>
      </c>
      <c r="J11" s="161" t="s">
        <v>40</v>
      </c>
      <c r="K11" s="7" t="s">
        <v>9</v>
      </c>
      <c r="L11" s="8" t="s">
        <v>10</v>
      </c>
      <c r="M11" s="7" t="s">
        <v>11</v>
      </c>
      <c r="N11" s="9" t="s">
        <v>12</v>
      </c>
      <c r="O11" s="10" t="s">
        <v>13</v>
      </c>
      <c r="P11" s="11" t="s">
        <v>14</v>
      </c>
      <c r="Q11" s="10" t="s">
        <v>15</v>
      </c>
      <c r="R11" s="11" t="s">
        <v>16</v>
      </c>
      <c r="S11" s="10" t="s">
        <v>17</v>
      </c>
      <c r="T11" s="12" t="s">
        <v>18</v>
      </c>
      <c r="U11" s="13" t="s">
        <v>19</v>
      </c>
      <c r="V11" s="14" t="s">
        <v>20</v>
      </c>
      <c r="W11" s="13" t="s">
        <v>21</v>
      </c>
      <c r="X11" s="15" t="s">
        <v>22</v>
      </c>
      <c r="Y11" s="16" t="s">
        <v>23</v>
      </c>
      <c r="Z11" s="17" t="s">
        <v>24</v>
      </c>
      <c r="AA11" s="16" t="s">
        <v>25</v>
      </c>
      <c r="AB11" s="17" t="s">
        <v>26</v>
      </c>
      <c r="AC11" s="16" t="s">
        <v>27</v>
      </c>
    </row>
    <row r="12" spans="1:29" ht="16.5" thickBot="1" x14ac:dyDescent="0.3">
      <c r="A12" s="18">
        <v>1</v>
      </c>
      <c r="B12" s="19" t="s">
        <v>28</v>
      </c>
      <c r="C12" s="20">
        <v>1</v>
      </c>
      <c r="D12" s="21">
        <v>106.38</v>
      </c>
      <c r="E12" s="22">
        <v>2.0760000000000001</v>
      </c>
      <c r="F12" s="166">
        <v>72</v>
      </c>
      <c r="G12" s="23">
        <f>E12/F12*100</f>
        <v>2.8833333333333337</v>
      </c>
      <c r="H12" s="167">
        <f t="shared" ref="H12:H23" si="0">D12*C12</f>
        <v>106.38</v>
      </c>
      <c r="I12" s="24">
        <f>G12*H12</f>
        <v>306.72900000000004</v>
      </c>
      <c r="J12" s="162">
        <f>I12-H12</f>
        <v>200.34900000000005</v>
      </c>
      <c r="K12" s="25">
        <f>I12*2-J12</f>
        <v>413.10900000000004</v>
      </c>
      <c r="L12" s="26">
        <f>K12*2</f>
        <v>826.21800000000007</v>
      </c>
      <c r="M12" s="25">
        <f>L12*2</f>
        <v>1652.4360000000001</v>
      </c>
      <c r="N12" s="24">
        <f>M12*2</f>
        <v>3304.8720000000003</v>
      </c>
      <c r="O12" s="25">
        <f>N12*2</f>
        <v>6609.7440000000006</v>
      </c>
      <c r="P12" s="24">
        <f>O12*2</f>
        <v>13219.488000000001</v>
      </c>
      <c r="Q12" s="25">
        <f>P12*2</f>
        <v>26438.976000000002</v>
      </c>
      <c r="R12" s="24">
        <f>Q12*2</f>
        <v>52877.952000000005</v>
      </c>
      <c r="S12" s="25">
        <f>R12*2</f>
        <v>105755.90400000001</v>
      </c>
      <c r="T12" s="24">
        <f>S12*2</f>
        <v>211511.80800000002</v>
      </c>
      <c r="U12" s="27">
        <f>T12*2</f>
        <v>423023.61600000004</v>
      </c>
      <c r="V12" s="28">
        <f>U12*2</f>
        <v>846047.23200000008</v>
      </c>
      <c r="W12" s="27">
        <f>V12*2</f>
        <v>1692094.4640000002</v>
      </c>
      <c r="X12" s="28">
        <f>W12*2</f>
        <v>3384188.9280000003</v>
      </c>
      <c r="Y12" s="27">
        <f>X12*2</f>
        <v>6768377.8560000006</v>
      </c>
      <c r="Z12" s="28">
        <f>Y12*2</f>
        <v>13536755.712000001</v>
      </c>
      <c r="AA12" s="27">
        <f>Z12*2</f>
        <v>27073511.424000002</v>
      </c>
      <c r="AB12" s="28">
        <f>AA12*2</f>
        <v>54147022.848000005</v>
      </c>
      <c r="AC12" s="29">
        <f>AB12*2</f>
        <v>108294045.69600001</v>
      </c>
    </row>
    <row r="13" spans="1:29" ht="15.75" x14ac:dyDescent="0.25">
      <c r="A13" s="30">
        <v>2</v>
      </c>
      <c r="B13" s="31" t="s">
        <v>29</v>
      </c>
      <c r="C13" s="32">
        <v>1</v>
      </c>
      <c r="D13" s="33">
        <f t="shared" ref="D13:D19" si="1">D12*3</f>
        <v>319.14</v>
      </c>
      <c r="E13" s="34">
        <v>2.1840000000000002</v>
      </c>
      <c r="F13" s="35">
        <f>F12</f>
        <v>72</v>
      </c>
      <c r="G13" s="36">
        <f t="shared" ref="G13:G19" si="2">E13/F13*100</f>
        <v>3.0333333333333337</v>
      </c>
      <c r="H13" s="37">
        <f t="shared" si="0"/>
        <v>319.14</v>
      </c>
      <c r="I13" s="38">
        <f t="shared" ref="I13:I23" si="3">G13*H13</f>
        <v>968.05800000000011</v>
      </c>
      <c r="J13" s="163">
        <f t="shared" ref="J13:J22" si="4">I13-H13</f>
        <v>648.91800000000012</v>
      </c>
      <c r="K13" s="39">
        <f>I13*2-J13</f>
        <v>1287.1980000000001</v>
      </c>
      <c r="L13" s="40">
        <f>K13*2</f>
        <v>2574.3960000000002</v>
      </c>
      <c r="M13" s="39">
        <f>L13*2</f>
        <v>5148.7920000000004</v>
      </c>
      <c r="N13" s="38">
        <f>M13*2</f>
        <v>10297.584000000001</v>
      </c>
      <c r="O13" s="39">
        <f>N13*2</f>
        <v>20595.168000000001</v>
      </c>
      <c r="P13" s="38">
        <f>O13*2</f>
        <v>41190.336000000003</v>
      </c>
      <c r="Q13" s="39">
        <f>P13*2</f>
        <v>82380.672000000006</v>
      </c>
      <c r="R13" s="38">
        <f>Q13*2</f>
        <v>164761.34400000001</v>
      </c>
      <c r="S13" s="39">
        <f>R13*2</f>
        <v>329522.68800000002</v>
      </c>
      <c r="T13" s="38">
        <f>S13*2</f>
        <v>659045.37600000005</v>
      </c>
      <c r="U13" s="41">
        <f>T13*2</f>
        <v>1318090.7520000001</v>
      </c>
      <c r="V13" s="33">
        <f>U13*2</f>
        <v>2636181.5040000002</v>
      </c>
      <c r="W13" s="41">
        <f>V13*2</f>
        <v>5272363.0080000004</v>
      </c>
      <c r="X13" s="33">
        <f>W13*2</f>
        <v>10544726.016000001</v>
      </c>
      <c r="Y13" s="41">
        <f>X13*2</f>
        <v>21089452.032000002</v>
      </c>
      <c r="Z13" s="33">
        <f>Y13*2</f>
        <v>42178904.064000003</v>
      </c>
      <c r="AA13" s="41">
        <f>Z13*2</f>
        <v>84357808.128000006</v>
      </c>
      <c r="AB13" s="33">
        <f>AA13*2</f>
        <v>168715616.25600001</v>
      </c>
      <c r="AC13" s="42">
        <f>AB13*2</f>
        <v>337431232.51200002</v>
      </c>
    </row>
    <row r="14" spans="1:29" ht="15.75" x14ac:dyDescent="0.25">
      <c r="A14" s="43">
        <v>3</v>
      </c>
      <c r="B14" s="44" t="s">
        <v>30</v>
      </c>
      <c r="C14" s="45">
        <v>1</v>
      </c>
      <c r="D14" s="46">
        <f t="shared" si="1"/>
        <v>957.42</v>
      </c>
      <c r="E14" s="47">
        <v>2.3879999999999999</v>
      </c>
      <c r="F14" s="48">
        <f>F12</f>
        <v>72</v>
      </c>
      <c r="G14" s="49">
        <f t="shared" si="2"/>
        <v>3.3166666666666664</v>
      </c>
      <c r="H14" s="50">
        <f t="shared" si="0"/>
        <v>957.42</v>
      </c>
      <c r="I14" s="51">
        <f t="shared" si="3"/>
        <v>3175.4429999999998</v>
      </c>
      <c r="J14" s="163">
        <f t="shared" si="4"/>
        <v>2218.0229999999997</v>
      </c>
      <c r="K14" s="52">
        <f>I14*2-H14</f>
        <v>5393.4659999999994</v>
      </c>
      <c r="L14" s="53">
        <f>K14*2</f>
        <v>10786.931999999999</v>
      </c>
      <c r="M14" s="52">
        <f>L14*2</f>
        <v>21573.863999999998</v>
      </c>
      <c r="N14" s="51">
        <f>M14*2</f>
        <v>43147.727999999996</v>
      </c>
      <c r="O14" s="52">
        <f>N14*2</f>
        <v>86295.455999999991</v>
      </c>
      <c r="P14" s="51">
        <f>O14*2</f>
        <v>172590.91199999998</v>
      </c>
      <c r="Q14" s="52">
        <f>P14*2</f>
        <v>345181.82399999996</v>
      </c>
      <c r="R14" s="51">
        <f>Q14*2</f>
        <v>690363.64799999993</v>
      </c>
      <c r="S14" s="52">
        <f>R14*2</f>
        <v>1380727.2959999999</v>
      </c>
      <c r="T14" s="51">
        <f>S14*2</f>
        <v>2761454.5919999997</v>
      </c>
      <c r="U14" s="54">
        <f>T14*2</f>
        <v>5522909.1839999994</v>
      </c>
      <c r="V14" s="46">
        <f>U14*2</f>
        <v>11045818.367999999</v>
      </c>
      <c r="W14" s="54">
        <f>V14*2</f>
        <v>22091636.735999998</v>
      </c>
      <c r="X14" s="46">
        <f>W14*2</f>
        <v>44183273.471999995</v>
      </c>
      <c r="Y14" s="54">
        <f>X14*2</f>
        <v>88366546.943999991</v>
      </c>
      <c r="Z14" s="46">
        <f>Y14*2</f>
        <v>176733093.88799998</v>
      </c>
      <c r="AA14" s="54">
        <f>Z14*2</f>
        <v>353466187.77599996</v>
      </c>
      <c r="AB14" s="46">
        <f>AA14*2</f>
        <v>706932375.55199993</v>
      </c>
      <c r="AC14" s="55">
        <f>AB14*2</f>
        <v>1413864751.1039999</v>
      </c>
    </row>
    <row r="15" spans="1:29" ht="16.5" thickBot="1" x14ac:dyDescent="0.3">
      <c r="A15" s="168">
        <v>4</v>
      </c>
      <c r="B15" s="169" t="s">
        <v>31</v>
      </c>
      <c r="C15" s="170">
        <v>1</v>
      </c>
      <c r="D15" s="171">
        <f t="shared" si="1"/>
        <v>2872.2599999999998</v>
      </c>
      <c r="E15" s="172">
        <v>2.5920000000000001</v>
      </c>
      <c r="F15" s="173">
        <f>F12</f>
        <v>72</v>
      </c>
      <c r="G15" s="174">
        <f t="shared" si="2"/>
        <v>3.6000000000000005</v>
      </c>
      <c r="H15" s="175">
        <f t="shared" si="0"/>
        <v>2872.2599999999998</v>
      </c>
      <c r="I15" s="57">
        <f t="shared" si="3"/>
        <v>10340.136</v>
      </c>
      <c r="J15" s="163">
        <f t="shared" si="4"/>
        <v>7467.8760000000002</v>
      </c>
      <c r="K15" s="58">
        <f>I15*2-H15</f>
        <v>17808.012000000002</v>
      </c>
      <c r="L15" s="59">
        <f>K15*2</f>
        <v>35616.024000000005</v>
      </c>
      <c r="M15" s="58">
        <f>L15*2</f>
        <v>71232.04800000001</v>
      </c>
      <c r="N15" s="57">
        <f>M15*2</f>
        <v>142464.09600000002</v>
      </c>
      <c r="O15" s="58">
        <f>N15*2</f>
        <v>284928.19200000004</v>
      </c>
      <c r="P15" s="57">
        <f>O15*2</f>
        <v>569856.38400000008</v>
      </c>
      <c r="Q15" s="58">
        <f>P15*2</f>
        <v>1139712.7680000002</v>
      </c>
      <c r="R15" s="57">
        <f>Q15*2</f>
        <v>2279425.5360000003</v>
      </c>
      <c r="S15" s="58">
        <f>R15*2</f>
        <v>4558851.0720000006</v>
      </c>
      <c r="T15" s="57">
        <f>S15*2</f>
        <v>9117702.1440000013</v>
      </c>
      <c r="U15" s="60">
        <f>T15*2</f>
        <v>18235404.288000003</v>
      </c>
      <c r="V15" s="56">
        <f>U15*2</f>
        <v>36470808.576000005</v>
      </c>
      <c r="W15" s="60">
        <f>V15*2</f>
        <v>72941617.15200001</v>
      </c>
      <c r="X15" s="56">
        <f>W15*2</f>
        <v>145883234.30400002</v>
      </c>
      <c r="Y15" s="60">
        <f>X15*2</f>
        <v>291766468.60800004</v>
      </c>
      <c r="Z15" s="56">
        <f>Y15*2</f>
        <v>583532937.21600008</v>
      </c>
      <c r="AA15" s="60">
        <f>Z15*2</f>
        <v>1167065874.4320002</v>
      </c>
      <c r="AB15" s="56">
        <f>AA15*2</f>
        <v>2334131748.8640003</v>
      </c>
      <c r="AC15" s="61">
        <f>AB15*2</f>
        <v>4668263497.7280006</v>
      </c>
    </row>
    <row r="16" spans="1:29" ht="15.75" x14ac:dyDescent="0.25">
      <c r="A16" s="62">
        <v>5</v>
      </c>
      <c r="B16" s="63" t="s">
        <v>32</v>
      </c>
      <c r="C16" s="64">
        <v>1</v>
      </c>
      <c r="D16" s="65">
        <f t="shared" si="1"/>
        <v>8616.7799999999988</v>
      </c>
      <c r="E16" s="66">
        <v>2.7</v>
      </c>
      <c r="F16" s="67">
        <f>F12</f>
        <v>72</v>
      </c>
      <c r="G16" s="68">
        <f t="shared" si="2"/>
        <v>3.7500000000000004</v>
      </c>
      <c r="H16" s="69">
        <f t="shared" si="0"/>
        <v>8616.7799999999988</v>
      </c>
      <c r="I16" s="70">
        <f t="shared" si="3"/>
        <v>32312.924999999999</v>
      </c>
      <c r="J16" s="193">
        <f t="shared" si="4"/>
        <v>23696.145</v>
      </c>
      <c r="K16" s="70">
        <f>I16*2-H16</f>
        <v>56009.07</v>
      </c>
      <c r="L16" s="72">
        <f>K16*2</f>
        <v>112018.14</v>
      </c>
      <c r="M16" s="71">
        <f>L16*2</f>
        <v>224036.28</v>
      </c>
      <c r="N16" s="70">
        <f>M16*2</f>
        <v>448072.56</v>
      </c>
      <c r="O16" s="71">
        <f>N16*2</f>
        <v>896145.12</v>
      </c>
      <c r="P16" s="70">
        <f>O16*2</f>
        <v>1792290.24</v>
      </c>
      <c r="Q16" s="71">
        <f>P16*2</f>
        <v>3584580.48</v>
      </c>
      <c r="R16" s="70">
        <f>Q16*2</f>
        <v>7169160.96</v>
      </c>
      <c r="S16" s="71">
        <f>R16*2</f>
        <v>14338321.92</v>
      </c>
      <c r="T16" s="70">
        <f>S16*2</f>
        <v>28676643.84</v>
      </c>
      <c r="U16" s="73">
        <f>T16*2</f>
        <v>57353287.68</v>
      </c>
      <c r="V16" s="65">
        <f>U16*2</f>
        <v>114706575.36</v>
      </c>
      <c r="W16" s="73">
        <f>V16*2</f>
        <v>229413150.72</v>
      </c>
      <c r="X16" s="65">
        <f>W16*2</f>
        <v>458826301.44</v>
      </c>
      <c r="Y16" s="73">
        <f>X16*2</f>
        <v>917652602.88</v>
      </c>
      <c r="Z16" s="65">
        <f>Y16*2</f>
        <v>1835305205.76</v>
      </c>
      <c r="AA16" s="73">
        <f>Z16*2</f>
        <v>3670610411.52</v>
      </c>
      <c r="AB16" s="65">
        <f>AA16*2</f>
        <v>7341220823.04</v>
      </c>
      <c r="AC16" s="74">
        <f>AB16*2</f>
        <v>14682441646.08</v>
      </c>
    </row>
    <row r="17" spans="1:29" ht="15.75" x14ac:dyDescent="0.25">
      <c r="A17" s="75">
        <v>6</v>
      </c>
      <c r="B17" s="76" t="s">
        <v>33</v>
      </c>
      <c r="C17" s="77">
        <v>1</v>
      </c>
      <c r="D17" s="78">
        <f t="shared" si="1"/>
        <v>25850.339999999997</v>
      </c>
      <c r="E17" s="79">
        <v>3.12</v>
      </c>
      <c r="F17" s="80">
        <f>F12</f>
        <v>72</v>
      </c>
      <c r="G17" s="81">
        <f t="shared" si="2"/>
        <v>4.3333333333333339</v>
      </c>
      <c r="H17" s="82">
        <f t="shared" si="0"/>
        <v>25850.339999999997</v>
      </c>
      <c r="I17" s="83">
        <f t="shared" si="3"/>
        <v>112018.14</v>
      </c>
      <c r="J17" s="193">
        <f t="shared" si="4"/>
        <v>86167.8</v>
      </c>
      <c r="K17" s="83">
        <f>I17*2-H17</f>
        <v>198185.94</v>
      </c>
      <c r="L17" s="85">
        <f>K17*2</f>
        <v>396371.88</v>
      </c>
      <c r="M17" s="84">
        <f>L17*2</f>
        <v>792743.76</v>
      </c>
      <c r="N17" s="83">
        <f>M17*2</f>
        <v>1585487.52</v>
      </c>
      <c r="O17" s="84">
        <f>N17*2</f>
        <v>3170975.04</v>
      </c>
      <c r="P17" s="83">
        <f>O17*2</f>
        <v>6341950.0800000001</v>
      </c>
      <c r="Q17" s="84">
        <f>P17*2</f>
        <v>12683900.16</v>
      </c>
      <c r="R17" s="83">
        <f>Q17*2</f>
        <v>25367800.32</v>
      </c>
      <c r="S17" s="84">
        <f>R17*2</f>
        <v>50735600.640000001</v>
      </c>
      <c r="T17" s="83">
        <f>S17*2</f>
        <v>101471201.28</v>
      </c>
      <c r="U17" s="86">
        <f>T17*2</f>
        <v>202942402.56</v>
      </c>
      <c r="V17" s="78">
        <f>U17*2</f>
        <v>405884805.12</v>
      </c>
      <c r="W17" s="86">
        <f>V17*2</f>
        <v>811769610.24000001</v>
      </c>
      <c r="X17" s="78">
        <f>W17*2</f>
        <v>1623539220.48</v>
      </c>
      <c r="Y17" s="86">
        <f>X17*2</f>
        <v>3247078440.96</v>
      </c>
      <c r="Z17" s="78">
        <f>Y17*2</f>
        <v>6494156881.9200001</v>
      </c>
      <c r="AA17" s="86">
        <f>Z17*2</f>
        <v>12988313763.84</v>
      </c>
      <c r="AB17" s="78">
        <f>AA17*2</f>
        <v>25976627527.68</v>
      </c>
      <c r="AC17" s="87">
        <f>AB17*2</f>
        <v>51953255055.360001</v>
      </c>
    </row>
    <row r="18" spans="1:29" ht="15.75" x14ac:dyDescent="0.25">
      <c r="A18" s="88">
        <v>7</v>
      </c>
      <c r="B18" s="89" t="s">
        <v>34</v>
      </c>
      <c r="C18" s="90">
        <v>1</v>
      </c>
      <c r="D18" s="91">
        <f t="shared" si="1"/>
        <v>77551.01999999999</v>
      </c>
      <c r="E18" s="92">
        <v>3.2240000000000002</v>
      </c>
      <c r="F18" s="93">
        <f>F12</f>
        <v>72</v>
      </c>
      <c r="G18" s="94">
        <f t="shared" si="2"/>
        <v>4.4777777777777779</v>
      </c>
      <c r="H18" s="95">
        <f t="shared" si="0"/>
        <v>77551.01999999999</v>
      </c>
      <c r="I18" s="96">
        <f t="shared" si="3"/>
        <v>347256.23399999994</v>
      </c>
      <c r="J18" s="193">
        <f t="shared" si="4"/>
        <v>269705.21399999992</v>
      </c>
      <c r="K18" s="96">
        <f>I18*2-H18</f>
        <v>616961.44799999986</v>
      </c>
      <c r="L18" s="98">
        <f>K18*2</f>
        <v>1233922.8959999997</v>
      </c>
      <c r="M18" s="97">
        <f>L18*2</f>
        <v>2467845.7919999994</v>
      </c>
      <c r="N18" s="96">
        <f>M18*2</f>
        <v>4935691.5839999989</v>
      </c>
      <c r="O18" s="97">
        <f>N18*2</f>
        <v>9871383.1679999977</v>
      </c>
      <c r="P18" s="96">
        <f>O18*2</f>
        <v>19742766.335999995</v>
      </c>
      <c r="Q18" s="97">
        <f>P18*2</f>
        <v>39485532.671999991</v>
      </c>
      <c r="R18" s="96">
        <f>Q18*2</f>
        <v>78971065.343999982</v>
      </c>
      <c r="S18" s="97">
        <f>R18*2</f>
        <v>157942130.68799996</v>
      </c>
      <c r="T18" s="96">
        <f>S18*2</f>
        <v>315884261.37599993</v>
      </c>
      <c r="U18" s="99">
        <f>T18*2</f>
        <v>631768522.75199986</v>
      </c>
      <c r="V18" s="91">
        <f>U18*2</f>
        <v>1263537045.5039997</v>
      </c>
      <c r="W18" s="99">
        <f>V18*2</f>
        <v>2527074091.0079994</v>
      </c>
      <c r="X18" s="91">
        <f>W18*2</f>
        <v>5054148182.0159988</v>
      </c>
      <c r="Y18" s="99">
        <f>X18*2</f>
        <v>10108296364.031998</v>
      </c>
      <c r="Z18" s="91">
        <f>Y18*2</f>
        <v>20216592728.063995</v>
      </c>
      <c r="AA18" s="99">
        <f>Z18*2</f>
        <v>40433185456.127991</v>
      </c>
      <c r="AB18" s="91">
        <f>AA18*2</f>
        <v>80866370912.255981</v>
      </c>
      <c r="AC18" s="100">
        <f>AB18*2</f>
        <v>161732741824.51196</v>
      </c>
    </row>
    <row r="19" spans="1:29" ht="16.5" thickBot="1" x14ac:dyDescent="0.3">
      <c r="A19" s="185">
        <v>8</v>
      </c>
      <c r="B19" s="186" t="s">
        <v>35</v>
      </c>
      <c r="C19" s="101">
        <v>1</v>
      </c>
      <c r="D19" s="187">
        <f t="shared" si="1"/>
        <v>232653.05999999997</v>
      </c>
      <c r="E19" s="188">
        <v>3.363</v>
      </c>
      <c r="F19" s="189">
        <f>F12</f>
        <v>72</v>
      </c>
      <c r="G19" s="190">
        <f t="shared" si="2"/>
        <v>4.6708333333333334</v>
      </c>
      <c r="H19" s="191">
        <f t="shared" si="0"/>
        <v>232653.05999999997</v>
      </c>
      <c r="I19" s="192">
        <f t="shared" si="3"/>
        <v>1086683.6677499998</v>
      </c>
      <c r="J19" s="193">
        <f t="shared" si="4"/>
        <v>854030.60774999985</v>
      </c>
      <c r="K19" s="192">
        <f>I19*2-H19</f>
        <v>1940714.2754999995</v>
      </c>
      <c r="L19" s="105">
        <f>K19*2</f>
        <v>3881428.550999999</v>
      </c>
      <c r="M19" s="104">
        <f>L19*2</f>
        <v>7762857.1019999981</v>
      </c>
      <c r="N19" s="103">
        <f>M19*2</f>
        <v>15525714.203999996</v>
      </c>
      <c r="O19" s="104">
        <f>N19*2</f>
        <v>31051428.407999992</v>
      </c>
      <c r="P19" s="103">
        <f>O19*2</f>
        <v>62102856.815999985</v>
      </c>
      <c r="Q19" s="104">
        <f>P19*2</f>
        <v>124205713.63199997</v>
      </c>
      <c r="R19" s="103">
        <f>Q19*2</f>
        <v>248411427.26399994</v>
      </c>
      <c r="S19" s="104">
        <f>R19*2</f>
        <v>496822854.52799988</v>
      </c>
      <c r="T19" s="103">
        <f>S19*2</f>
        <v>993645709.05599976</v>
      </c>
      <c r="U19" s="106">
        <f>T19*2</f>
        <v>1987291418.1119995</v>
      </c>
      <c r="V19" s="102">
        <f>U19*2</f>
        <v>3974582836.223999</v>
      </c>
      <c r="W19" s="106">
        <f>V19*2</f>
        <v>7949165672.447998</v>
      </c>
      <c r="X19" s="102">
        <f>W19*2</f>
        <v>15898331344.895996</v>
      </c>
      <c r="Y19" s="106">
        <f>X19*2</f>
        <v>31796662689.791992</v>
      </c>
      <c r="Z19" s="102">
        <f>Y19*2</f>
        <v>63593325379.583984</v>
      </c>
      <c r="AA19" s="106">
        <f>Z19*2</f>
        <v>127186650759.16797</v>
      </c>
      <c r="AB19" s="102">
        <f>AA19*2</f>
        <v>254373301518.33594</v>
      </c>
      <c r="AC19" s="107">
        <f>AB19*2</f>
        <v>508746603036.67187</v>
      </c>
    </row>
    <row r="20" spans="1:29" ht="15.75" x14ac:dyDescent="0.25">
      <c r="A20" s="176">
        <v>9</v>
      </c>
      <c r="B20" s="177" t="s">
        <v>36</v>
      </c>
      <c r="C20" s="178">
        <v>1</v>
      </c>
      <c r="D20" s="179">
        <v>1181249.98</v>
      </c>
      <c r="E20" s="180">
        <f>E19</f>
        <v>3.363</v>
      </c>
      <c r="F20" s="181">
        <f>F19</f>
        <v>72</v>
      </c>
      <c r="G20" s="182">
        <f>G19</f>
        <v>4.6708333333333334</v>
      </c>
      <c r="H20" s="183">
        <f t="shared" si="0"/>
        <v>1181249.98</v>
      </c>
      <c r="I20" s="184">
        <f t="shared" si="3"/>
        <v>5517421.7815833334</v>
      </c>
      <c r="J20" s="163">
        <f t="shared" si="4"/>
        <v>4336171.8015833329</v>
      </c>
      <c r="K20" s="109">
        <f>I20*2-H20</f>
        <v>9853593.5831666663</v>
      </c>
      <c r="L20" s="110">
        <f>K20*2</f>
        <v>19707187.166333333</v>
      </c>
      <c r="M20" s="109">
        <f>L20*2</f>
        <v>39414374.332666665</v>
      </c>
      <c r="N20" s="108">
        <f>M20*2</f>
        <v>78828748.665333331</v>
      </c>
      <c r="O20" s="109">
        <f>N20*2</f>
        <v>157657497.33066666</v>
      </c>
      <c r="P20" s="108">
        <f>O20*2</f>
        <v>315314994.66133332</v>
      </c>
      <c r="Q20" s="109">
        <f>P20*2</f>
        <v>630629989.32266665</v>
      </c>
      <c r="R20" s="108">
        <f>Q20*2</f>
        <v>1261259978.6453333</v>
      </c>
      <c r="S20" s="109">
        <f>R20*2</f>
        <v>2522519957.2906666</v>
      </c>
      <c r="T20" s="108">
        <f>S20*2</f>
        <v>5045039914.5813332</v>
      </c>
      <c r="U20" s="111">
        <f>T20*2</f>
        <v>10090079829.162666</v>
      </c>
      <c r="V20" s="112">
        <f>U20*2</f>
        <v>20180159658.325333</v>
      </c>
      <c r="W20" s="111">
        <f>V20*2</f>
        <v>40360319316.650665</v>
      </c>
      <c r="X20" s="112">
        <f>W20*2</f>
        <v>80720638633.301331</v>
      </c>
      <c r="Y20" s="111">
        <f>X20*2</f>
        <v>161441277266.60266</v>
      </c>
      <c r="Z20" s="112">
        <f>Y20*2</f>
        <v>322882554533.20532</v>
      </c>
      <c r="AA20" s="111">
        <f>Z20*2</f>
        <v>645765109066.41064</v>
      </c>
      <c r="AB20" s="112">
        <f>AA20*2</f>
        <v>1291530218132.8213</v>
      </c>
      <c r="AC20" s="113">
        <f>AB20*2</f>
        <v>2583060436265.6426</v>
      </c>
    </row>
    <row r="21" spans="1:29" ht="15.75" x14ac:dyDescent="0.25">
      <c r="A21" s="114">
        <v>10</v>
      </c>
      <c r="B21" s="115" t="s">
        <v>37</v>
      </c>
      <c r="C21" s="116">
        <v>1</v>
      </c>
      <c r="D21" s="117">
        <f>D20*2.5</f>
        <v>2953124.95</v>
      </c>
      <c r="E21" s="118">
        <f>E20</f>
        <v>3.363</v>
      </c>
      <c r="F21" s="119">
        <f>F12</f>
        <v>72</v>
      </c>
      <c r="G21" s="120">
        <f>G19</f>
        <v>4.6708333333333334</v>
      </c>
      <c r="H21" s="121">
        <f t="shared" si="0"/>
        <v>2953124.95</v>
      </c>
      <c r="I21" s="122">
        <f t="shared" si="3"/>
        <v>13793554.453958334</v>
      </c>
      <c r="J21" s="163">
        <f t="shared" si="4"/>
        <v>10840429.503958333</v>
      </c>
      <c r="K21" s="123">
        <f>I21*2-H21</f>
        <v>24633983.95791667</v>
      </c>
      <c r="L21" s="124">
        <f>K21*2</f>
        <v>49267967.915833339</v>
      </c>
      <c r="M21" s="123">
        <f>L21*2</f>
        <v>98535935.831666678</v>
      </c>
      <c r="N21" s="122">
        <f>M21*2</f>
        <v>197071871.66333336</v>
      </c>
      <c r="O21" s="123">
        <f>N21*2</f>
        <v>394143743.32666671</v>
      </c>
      <c r="P21" s="122">
        <f>O21*2</f>
        <v>788287486.65333343</v>
      </c>
      <c r="Q21" s="123">
        <f>P21*2</f>
        <v>1576574973.3066669</v>
      </c>
      <c r="R21" s="122">
        <f>Q21*2</f>
        <v>3153149946.6133337</v>
      </c>
      <c r="S21" s="123">
        <f>R21*2</f>
        <v>6306299893.2266674</v>
      </c>
      <c r="T21" s="122">
        <f>S21*2</f>
        <v>12612599786.453335</v>
      </c>
      <c r="U21" s="125">
        <f>T21*2</f>
        <v>25225199572.90667</v>
      </c>
      <c r="V21" s="117">
        <f>U21*2</f>
        <v>50450399145.813339</v>
      </c>
      <c r="W21" s="125">
        <f>V21*2</f>
        <v>100900798291.62668</v>
      </c>
      <c r="X21" s="117">
        <f>W21*2</f>
        <v>201801596583.25336</v>
      </c>
      <c r="Y21" s="125">
        <f>X21*2</f>
        <v>403603193166.50671</v>
      </c>
      <c r="Z21" s="117">
        <f>Y21*2</f>
        <v>807206386333.01343</v>
      </c>
      <c r="AA21" s="125">
        <f>Z21*2</f>
        <v>1614412772666.0269</v>
      </c>
      <c r="AB21" s="117">
        <f>AA21*2</f>
        <v>3228825545332.0537</v>
      </c>
      <c r="AC21" s="126">
        <f>AB21*2</f>
        <v>6457651090664.1074</v>
      </c>
    </row>
    <row r="22" spans="1:29" ht="16.5" thickBot="1" x14ac:dyDescent="0.3">
      <c r="A22" s="127">
        <v>11</v>
      </c>
      <c r="B22" s="128" t="s">
        <v>38</v>
      </c>
      <c r="C22" s="129">
        <v>1</v>
      </c>
      <c r="D22" s="130">
        <f>D21*2</f>
        <v>5906249.9000000004</v>
      </c>
      <c r="E22" s="131">
        <f>E21</f>
        <v>3.363</v>
      </c>
      <c r="F22" s="132">
        <f>F12</f>
        <v>72</v>
      </c>
      <c r="G22" s="133">
        <f>G19</f>
        <v>4.6708333333333334</v>
      </c>
      <c r="H22" s="134">
        <f t="shared" si="0"/>
        <v>5906249.9000000004</v>
      </c>
      <c r="I22" s="135">
        <f t="shared" si="3"/>
        <v>27587108.907916669</v>
      </c>
      <c r="J22" s="164">
        <f t="shared" si="4"/>
        <v>21680859.007916667</v>
      </c>
      <c r="K22" s="136">
        <f>I22*2-H22</f>
        <v>49267967.915833339</v>
      </c>
      <c r="L22" s="137">
        <f>K22*2</f>
        <v>98535935.831666678</v>
      </c>
      <c r="M22" s="136">
        <f>L22*2</f>
        <v>197071871.66333336</v>
      </c>
      <c r="N22" s="135">
        <f>M22*2</f>
        <v>394143743.32666671</v>
      </c>
      <c r="O22" s="136">
        <f>N22*2</f>
        <v>788287486.65333343</v>
      </c>
      <c r="P22" s="135">
        <f>O22*2</f>
        <v>1576574973.3066669</v>
      </c>
      <c r="Q22" s="136">
        <f>P22*2</f>
        <v>3153149946.6133337</v>
      </c>
      <c r="R22" s="135">
        <f>Q22*2</f>
        <v>6306299893.2266674</v>
      </c>
      <c r="S22" s="136">
        <f>R22*2</f>
        <v>12612599786.453335</v>
      </c>
      <c r="T22" s="135">
        <f>S22*2</f>
        <v>25225199572.90667</v>
      </c>
      <c r="U22" s="138">
        <f>T22*2</f>
        <v>50450399145.813339</v>
      </c>
      <c r="V22" s="130">
        <f>U22*2</f>
        <v>100900798291.62668</v>
      </c>
      <c r="W22" s="138">
        <f>V22*2</f>
        <v>201801596583.25336</v>
      </c>
      <c r="X22" s="130">
        <f>W22*2</f>
        <v>403603193166.50671</v>
      </c>
      <c r="Y22" s="138">
        <f>X22*2</f>
        <v>807206386333.01343</v>
      </c>
      <c r="Z22" s="130">
        <f>Y22*2</f>
        <v>1614412772666.0269</v>
      </c>
      <c r="AA22" s="138">
        <f>Z22*2</f>
        <v>3228825545332.0537</v>
      </c>
      <c r="AB22" s="130">
        <f>AA22*2</f>
        <v>6457651090664.1074</v>
      </c>
      <c r="AC22" s="139">
        <f>AB22*2</f>
        <v>12915302181328.215</v>
      </c>
    </row>
    <row r="23" spans="1:29" ht="16.5" thickBot="1" x14ac:dyDescent="0.3">
      <c r="A23" s="140">
        <v>12</v>
      </c>
      <c r="B23" s="141" t="s">
        <v>39</v>
      </c>
      <c r="C23" s="142"/>
      <c r="D23" s="143">
        <v>1181249.98</v>
      </c>
      <c r="E23" s="144">
        <v>0.12</v>
      </c>
      <c r="F23" s="145">
        <f>F12</f>
        <v>72</v>
      </c>
      <c r="G23" s="146">
        <f>E23/F23*100</f>
        <v>0.16666666666666666</v>
      </c>
      <c r="H23" s="147">
        <f t="shared" si="0"/>
        <v>0</v>
      </c>
      <c r="I23" s="148">
        <f t="shared" si="3"/>
        <v>0</v>
      </c>
      <c r="J23" s="165"/>
      <c r="K23" s="149">
        <f>I23*2</f>
        <v>0</v>
      </c>
      <c r="L23" s="148">
        <f>K23*2</f>
        <v>0</v>
      </c>
      <c r="M23" s="148">
        <f>L23*2</f>
        <v>0</v>
      </c>
      <c r="N23" s="147">
        <f>M23*2</f>
        <v>0</v>
      </c>
      <c r="O23" s="148">
        <f>N23*2</f>
        <v>0</v>
      </c>
      <c r="P23" s="149">
        <f>O23*2</f>
        <v>0</v>
      </c>
      <c r="Q23" s="148">
        <f>P23*2</f>
        <v>0</v>
      </c>
      <c r="R23" s="149">
        <f>Q23*2</f>
        <v>0</v>
      </c>
      <c r="S23" s="148">
        <f>R23*2</f>
        <v>0</v>
      </c>
      <c r="T23" s="150">
        <f>S23*2</f>
        <v>0</v>
      </c>
      <c r="U23" s="151">
        <f>T23*2</f>
        <v>0</v>
      </c>
      <c r="V23" s="152">
        <f>U23*2</f>
        <v>0</v>
      </c>
      <c r="W23" s="151">
        <f>V23*2</f>
        <v>0</v>
      </c>
      <c r="X23" s="153">
        <f>W23*2</f>
        <v>0</v>
      </c>
      <c r="Y23" s="151">
        <f>X23*2</f>
        <v>0</v>
      </c>
      <c r="Z23" s="152">
        <f>Y23*2</f>
        <v>0</v>
      </c>
      <c r="AA23" s="151">
        <f>Z23*2</f>
        <v>0</v>
      </c>
      <c r="AB23" s="152">
        <f>AA23*2</f>
        <v>0</v>
      </c>
      <c r="AC23" s="151">
        <f>AB23*2</f>
        <v>0</v>
      </c>
    </row>
    <row r="24" spans="1:29" x14ac:dyDescent="0.25">
      <c r="A24" s="154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7"/>
      <c r="W24" s="155"/>
      <c r="X24" s="155"/>
      <c r="Y24" s="155"/>
      <c r="Z24" s="155"/>
      <c r="AA24" s="155"/>
      <c r="AB24" s="155"/>
    </row>
    <row r="25" spans="1:29" ht="15.75" thickBot="1" x14ac:dyDescent="0.3">
      <c r="A25" s="156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</row>
    <row r="26" spans="1:29" x14ac:dyDescent="0.25">
      <c r="A26" s="158">
        <v>13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</row>
    <row r="27" spans="1:29" x14ac:dyDescent="0.25">
      <c r="A27" s="156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</row>
    <row r="28" spans="1:29" x14ac:dyDescent="0.25">
      <c r="A28" s="157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</row>
    <row r="30" spans="1:29" x14ac:dyDescent="0.25">
      <c r="C30" s="159"/>
    </row>
    <row r="31" spans="1:29" x14ac:dyDescent="0.25">
      <c r="C31" s="159"/>
    </row>
    <row r="32" spans="1:29" ht="15" customHeight="1" x14ac:dyDescent="0.25">
      <c r="A32" s="160"/>
      <c r="B32" s="160"/>
      <c r="C32" s="160"/>
      <c r="D32" s="160"/>
      <c r="E32" s="160"/>
      <c r="F32" s="160"/>
      <c r="G32" s="160"/>
      <c r="H32" s="160"/>
    </row>
    <row r="33" spans="1:8" x14ac:dyDescent="0.25">
      <c r="A33" s="160"/>
      <c r="B33" s="160"/>
      <c r="C33" s="160"/>
      <c r="D33" s="160"/>
      <c r="E33" s="160"/>
      <c r="F33" s="160"/>
      <c r="G33" s="160"/>
      <c r="H33" s="160"/>
    </row>
    <row r="34" spans="1:8" x14ac:dyDescent="0.25">
      <c r="A34" s="160"/>
      <c r="B34" s="160"/>
      <c r="C34" s="160"/>
      <c r="D34" s="160"/>
      <c r="E34" s="160"/>
      <c r="F34" s="160"/>
      <c r="G34" s="160"/>
      <c r="H34" s="160"/>
    </row>
    <row r="35" spans="1:8" x14ac:dyDescent="0.25">
      <c r="A35" s="160"/>
      <c r="B35" s="160"/>
      <c r="C35" s="160"/>
      <c r="D35" s="160"/>
      <c r="E35" s="160"/>
      <c r="F35" s="160"/>
      <c r="G35" s="160"/>
      <c r="H35" s="160"/>
    </row>
  </sheetData>
  <mergeCells count="1">
    <mergeCell ref="A1:XFD10"/>
  </mergeCells>
  <conditionalFormatting sqref="C31">
    <cfRule type="cellIs" dxfId="0" priority="4" operator="greaterThan">
      <formula>0.333333333</formula>
    </cfRule>
  </conditionalFormatting>
  <conditionalFormatting sqref="C13">
    <cfRule type="iconSet" priority="3">
      <iconSet>
        <cfvo type="percent" val="0"/>
        <cfvo type="percent" val="33"/>
        <cfvo type="percent" val="67"/>
      </iconSet>
    </cfRule>
  </conditionalFormatting>
  <conditionalFormatting sqref="C14:C22">
    <cfRule type="iconSet" priority="2">
      <iconSet>
        <cfvo type="percent" val="0"/>
        <cfvo type="percent" val="33"/>
        <cfvo type="percent" val="67"/>
      </iconSet>
    </cfRule>
  </conditionalFormatting>
  <conditionalFormatting sqref="C12">
    <cfRule type="iconSet" priority="1">
      <iconSet>
        <cfvo type="percent" val="0"/>
        <cfvo type="percent" val="33"/>
        <cfvo type="percent" val="67"/>
      </iconSet>
    </cfRule>
  </conditionalFormatting>
  <dataValidations count="4">
    <dataValidation type="list" allowBlank="1" showInputMessage="1" showErrorMessage="1" sqref="C12:C22">
      <formula1>$A$12:$A$28</formula1>
    </dataValidation>
    <dataValidation type="list" allowBlank="1" showInputMessage="1" showErrorMessage="1" sqref="C23">
      <formula1>$A$12:$A$24</formula1>
    </dataValidation>
    <dataValidation type="list" allowBlank="1" showInputMessage="1" showErrorMessage="1" sqref="D23">
      <formula1>$D$12:$D$23</formula1>
    </dataValidation>
    <dataValidation type="list" allowBlank="1" showInputMessage="1" showErrorMessage="1" sqref="E23">
      <formula1>$E$12:$E$23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2017-08-14T17:26:47Z</dcterms:created>
  <dcterms:modified xsi:type="dcterms:W3CDTF">2017-08-16T09:35:25Z</dcterms:modified>
</cp:coreProperties>
</file>