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AGAM\Compound Interest Workshee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H23" i="1" l="1"/>
  <c r="H22" i="1"/>
  <c r="H21" i="1"/>
  <c r="H20" i="1"/>
  <c r="H19" i="1"/>
  <c r="H18" i="1"/>
  <c r="H17" i="1"/>
  <c r="H16" i="1"/>
  <c r="H15" i="1"/>
  <c r="H14" i="1"/>
  <c r="H13" i="1"/>
  <c r="H12" i="1"/>
  <c r="G23" i="1" l="1"/>
  <c r="F23" i="1"/>
  <c r="F22" i="1"/>
  <c r="G21" i="1"/>
  <c r="F21" i="1"/>
  <c r="D21" i="1"/>
  <c r="D22" i="1" s="1"/>
  <c r="E20" i="1"/>
  <c r="E21" i="1" s="1"/>
  <c r="E22" i="1" s="1"/>
  <c r="G19" i="1"/>
  <c r="G22" i="1" s="1"/>
  <c r="I22" i="1" s="1"/>
  <c r="J22" i="1" s="1"/>
  <c r="K22" i="1" s="1"/>
  <c r="L22" i="1" s="1"/>
  <c r="M22" i="1" s="1"/>
  <c r="N22" i="1" s="1"/>
  <c r="O22" i="1" s="1"/>
  <c r="P22" i="1" s="1"/>
  <c r="Q22" i="1" s="1"/>
  <c r="R22" i="1" s="1"/>
  <c r="S22" i="1" s="1"/>
  <c r="T22" i="1" s="1"/>
  <c r="U22" i="1" s="1"/>
  <c r="V22" i="1" s="1"/>
  <c r="W22" i="1" s="1"/>
  <c r="X22" i="1" s="1"/>
  <c r="Y22" i="1" s="1"/>
  <c r="Z22" i="1" s="1"/>
  <c r="AA22" i="1" s="1"/>
  <c r="AB22" i="1" s="1"/>
  <c r="F19" i="1"/>
  <c r="F20" i="1" s="1"/>
  <c r="G18" i="1"/>
  <c r="F18" i="1"/>
  <c r="G17" i="1"/>
  <c r="F17" i="1"/>
  <c r="G16" i="1"/>
  <c r="F16" i="1"/>
  <c r="G15" i="1"/>
  <c r="F15" i="1"/>
  <c r="G14" i="1"/>
  <c r="F14" i="1"/>
  <c r="G13" i="1"/>
  <c r="F13" i="1"/>
  <c r="D14" i="1"/>
  <c r="I12" i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G12" i="1"/>
  <c r="I23" i="1" l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D15" i="1"/>
  <c r="I14" i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G20" i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I13" i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I21" i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I15" i="1" l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D16" i="1"/>
  <c r="D17" i="1" l="1"/>
  <c r="I16" i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D18" i="1" l="1"/>
  <c r="I17" i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D19" i="1" l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I18" i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</calcChain>
</file>

<file path=xl/sharedStrings.xml><?xml version="1.0" encoding="utf-8"?>
<sst xmlns="http://schemas.openxmlformats.org/spreadsheetml/2006/main" count="40" uniqueCount="40">
  <si>
    <t>ITEMS</t>
  </si>
  <si>
    <t>ATLANTIC GLOBAL ASSET MANAGEMENT</t>
  </si>
  <si>
    <t>Convert Euro to U.S. Dollar Value</t>
  </si>
  <si>
    <t>Annual Rate of Return</t>
  </si>
  <si>
    <t>The Rule 72</t>
  </si>
  <si>
    <t># of Times Investment Doubles Per Year</t>
  </si>
  <si>
    <t>Compounding Periods Yr. 1</t>
  </si>
  <si>
    <t>Compounding Periods Yr. 2</t>
  </si>
  <si>
    <t>Compounding Periods Yr. 3</t>
  </si>
  <si>
    <t>Compounding Periods Yr. 4</t>
  </si>
  <si>
    <t>Compounding Periods Yr. 5</t>
  </si>
  <si>
    <t>Compounding Periods Yr. 6</t>
  </si>
  <si>
    <t>Compounding Periods Yr. 7</t>
  </si>
  <si>
    <t>Compounding Periods Yr. 8</t>
  </si>
  <si>
    <t>Compounding Periods Yr. 9</t>
  </si>
  <si>
    <t>Compounding Periods Yr. 10</t>
  </si>
  <si>
    <t>Compounding Periods Yr. 11</t>
  </si>
  <si>
    <t>Compounding Periods Yr. 12</t>
  </si>
  <si>
    <t>Compounding Periods Yr. 13</t>
  </si>
  <si>
    <t>Compounding Periods Yr. 14</t>
  </si>
  <si>
    <t>Compounding Periods Yr. 15</t>
  </si>
  <si>
    <t>Compounding Periods Yr. 16</t>
  </si>
  <si>
    <t>Compounding Periods Yr. 17</t>
  </si>
  <si>
    <t>Compounding Periods Yr. 18</t>
  </si>
  <si>
    <t>Compounding Periods Yr. 19</t>
  </si>
  <si>
    <t>Compounding Periods Yr. 20</t>
  </si>
  <si>
    <t xml:space="preserve">White Packages - 90€ </t>
  </si>
  <si>
    <t>Yellow Packages - 270€</t>
  </si>
  <si>
    <t>Green Packages - 810€</t>
  </si>
  <si>
    <t>Blue Packages - 2,430€</t>
  </si>
  <si>
    <t>Red Packages - 7,290€</t>
  </si>
  <si>
    <t>Black Packages - 21,870€</t>
  </si>
  <si>
    <t>Indigo Packages - 65,610€</t>
  </si>
  <si>
    <t>Turquios Packages - 100,000€</t>
  </si>
  <si>
    <t>Special 1M - 1,000,000</t>
  </si>
  <si>
    <t>Special 2.5M - 2,500,000</t>
  </si>
  <si>
    <t>Special 5M - 5,000,000</t>
  </si>
  <si>
    <t>Rule 72 Check/Use Invest. % and $.</t>
  </si>
  <si>
    <t>Principal Investment (Co. Retains)</t>
  </si>
  <si>
    <t># of Packages Purchased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</si>
</sst>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Leelawadee UI Semilight"/>
      <family val="2"/>
    </font>
    <font>
      <b/>
      <sz val="12"/>
      <color theme="1" tint="4.9989318521683403E-2"/>
      <name val="Leelawadee UI Semilight"/>
      <family val="2"/>
    </font>
    <font>
      <b/>
      <sz val="12"/>
      <color theme="0"/>
      <name val="Leelawadee UI Semilight"/>
      <family val="2"/>
    </font>
    <font>
      <b/>
      <sz val="11"/>
      <color theme="1"/>
      <name val="Lucida Bright"/>
      <family val="1"/>
    </font>
    <font>
      <b/>
      <sz val="12"/>
      <color theme="1"/>
      <name val="Lucida Bright"/>
      <family val="1"/>
    </font>
    <font>
      <sz val="11"/>
      <color theme="0"/>
      <name val="Lucida Bright"/>
      <family val="1"/>
    </font>
    <font>
      <sz val="11"/>
      <color theme="1"/>
      <name val="Lucida Bright"/>
      <family val="1"/>
    </font>
    <font>
      <b/>
      <sz val="11"/>
      <color theme="0"/>
      <name val="Lucida Bright"/>
      <family val="1"/>
    </font>
    <font>
      <b/>
      <sz val="12"/>
      <color theme="0"/>
      <name val="Lucida Bright"/>
      <family val="1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ED9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21DA08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6" fillId="0" borderId="7" xfId="0" applyFont="1" applyFill="1" applyBorder="1"/>
    <xf numFmtId="0" fontId="5" fillId="9" borderId="6" xfId="0" applyFont="1" applyFill="1" applyBorder="1" applyAlignment="1">
      <alignment horizontal="center"/>
    </xf>
    <xf numFmtId="0" fontId="6" fillId="9" borderId="6" xfId="0" applyFont="1" applyFill="1" applyBorder="1"/>
    <xf numFmtId="0" fontId="5" fillId="10" borderId="6" xfId="0" applyFont="1" applyFill="1" applyBorder="1" applyAlignment="1">
      <alignment horizontal="center"/>
    </xf>
    <xf numFmtId="0" fontId="6" fillId="10" borderId="6" xfId="0" applyFont="1" applyFill="1" applyBorder="1"/>
    <xf numFmtId="0" fontId="9" fillId="11" borderId="6" xfId="0" applyFont="1" applyFill="1" applyBorder="1" applyAlignment="1">
      <alignment horizontal="center"/>
    </xf>
    <xf numFmtId="0" fontId="10" fillId="11" borderId="6" xfId="0" applyFont="1" applyFill="1" applyBorder="1"/>
    <xf numFmtId="0" fontId="9" fillId="2" borderId="6" xfId="0" applyFont="1" applyFill="1" applyBorder="1" applyAlignment="1">
      <alignment horizontal="center"/>
    </xf>
    <xf numFmtId="0" fontId="10" fillId="2" borderId="6" xfId="0" applyFont="1" applyFill="1" applyBorder="1"/>
    <xf numFmtId="0" fontId="5" fillId="13" borderId="6" xfId="0" applyFont="1" applyFill="1" applyBorder="1" applyAlignment="1">
      <alignment horizontal="center"/>
    </xf>
    <xf numFmtId="0" fontId="6" fillId="13" borderId="6" xfId="0" applyFont="1" applyFill="1" applyBorder="1"/>
    <xf numFmtId="0" fontId="9" fillId="14" borderId="6" xfId="0" applyFont="1" applyFill="1" applyBorder="1" applyAlignment="1">
      <alignment horizontal="center"/>
    </xf>
    <xf numFmtId="0" fontId="10" fillId="14" borderId="6" xfId="0" applyFont="1" applyFill="1" applyBorder="1"/>
    <xf numFmtId="0" fontId="5" fillId="16" borderId="6" xfId="0" applyFont="1" applyFill="1" applyBorder="1" applyAlignment="1">
      <alignment horizontal="center"/>
    </xf>
    <xf numFmtId="0" fontId="6" fillId="16" borderId="6" xfId="0" applyFont="1" applyFill="1" applyBorder="1"/>
    <xf numFmtId="0" fontId="5" fillId="17" borderId="11" xfId="0" applyFont="1" applyFill="1" applyBorder="1" applyAlignment="1">
      <alignment horizontal="center"/>
    </xf>
    <xf numFmtId="0" fontId="6" fillId="17" borderId="11" xfId="0" applyFont="1" applyFill="1" applyBorder="1"/>
    <xf numFmtId="0" fontId="9" fillId="2" borderId="9" xfId="0" applyFont="1" applyFill="1" applyBorder="1" applyAlignment="1">
      <alignment horizontal="center" vertical="center"/>
    </xf>
    <xf numFmtId="0" fontId="0" fillId="2" borderId="9" xfId="0" applyFill="1" applyBorder="1" applyAlignment="1"/>
    <xf numFmtId="0" fontId="0" fillId="2" borderId="0" xfId="0" applyFill="1" applyBorder="1" applyAlignment="1"/>
    <xf numFmtId="0" fontId="5" fillId="12" borderId="7" xfId="0" applyFont="1" applyFill="1" applyBorder="1" applyAlignment="1">
      <alignment horizontal="center"/>
    </xf>
    <xf numFmtId="0" fontId="6" fillId="12" borderId="7" xfId="0" applyFont="1" applyFill="1" applyBorder="1"/>
    <xf numFmtId="0" fontId="9" fillId="2" borderId="0" xfId="0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5" fillId="15" borderId="7" xfId="0" applyFont="1" applyFill="1" applyBorder="1" applyAlignment="1">
      <alignment horizontal="center"/>
    </xf>
    <xf numFmtId="0" fontId="6" fillId="15" borderId="7" xfId="0" applyFont="1" applyFill="1" applyBorder="1"/>
    <xf numFmtId="0" fontId="5" fillId="18" borderId="11" xfId="0" applyFont="1" applyFill="1" applyBorder="1" applyAlignment="1">
      <alignment horizontal="center"/>
    </xf>
    <xf numFmtId="0" fontId="6" fillId="18" borderId="11" xfId="0" applyFont="1" applyFill="1" applyBorder="1"/>
    <xf numFmtId="0" fontId="8" fillId="19" borderId="13" xfId="0" applyFont="1" applyFill="1" applyBorder="1" applyProtection="1">
      <protection locked="0"/>
    </xf>
    <xf numFmtId="10" fontId="8" fillId="9" borderId="11" xfId="2" applyNumberFormat="1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6" fillId="23" borderId="7" xfId="0" applyFont="1" applyFill="1" applyBorder="1" applyAlignment="1" applyProtection="1">
      <alignment horizontal="center"/>
      <protection locked="0"/>
    </xf>
    <xf numFmtId="0" fontId="6" fillId="9" borderId="6" xfId="0" applyFont="1" applyFill="1" applyBorder="1" applyAlignment="1" applyProtection="1">
      <alignment horizontal="center"/>
      <protection locked="0"/>
    </xf>
    <xf numFmtId="0" fontId="6" fillId="10" borderId="6" xfId="0" applyFont="1" applyFill="1" applyBorder="1" applyAlignment="1" applyProtection="1">
      <alignment horizontal="center"/>
      <protection locked="0"/>
    </xf>
    <xf numFmtId="0" fontId="6" fillId="21" borderId="6" xfId="0" applyFont="1" applyFill="1" applyBorder="1" applyAlignment="1" applyProtection="1">
      <alignment horizontal="center"/>
      <protection locked="0"/>
    </xf>
    <xf numFmtId="0" fontId="6" fillId="12" borderId="7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6" fillId="13" borderId="6" xfId="0" applyFont="1" applyFill="1" applyBorder="1" applyAlignment="1" applyProtection="1">
      <alignment horizontal="center"/>
      <protection locked="0"/>
    </xf>
    <xf numFmtId="0" fontId="6" fillId="14" borderId="11" xfId="0" applyFont="1" applyFill="1" applyBorder="1" applyAlignment="1" applyProtection="1">
      <alignment horizontal="center"/>
      <protection locked="0"/>
    </xf>
    <xf numFmtId="0" fontId="6" fillId="15" borderId="7" xfId="0" applyFont="1" applyFill="1" applyBorder="1" applyAlignment="1" applyProtection="1">
      <alignment horizontal="center"/>
      <protection locked="0"/>
    </xf>
    <xf numFmtId="0" fontId="6" fillId="16" borderId="6" xfId="0" applyFont="1" applyFill="1" applyBorder="1" applyAlignment="1" applyProtection="1">
      <alignment horizontal="center"/>
      <protection locked="0"/>
    </xf>
    <xf numFmtId="0" fontId="6" fillId="17" borderId="11" xfId="0" applyFont="1" applyFill="1" applyBorder="1" applyAlignment="1" applyProtection="1">
      <alignment horizontal="center"/>
      <protection locked="0"/>
    </xf>
    <xf numFmtId="0" fontId="6" fillId="20" borderId="6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2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 wrapText="1"/>
    </xf>
    <xf numFmtId="0" fontId="4" fillId="6" borderId="5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44" fontId="7" fillId="8" borderId="2" xfId="1" applyFont="1" applyFill="1" applyBorder="1" applyAlignment="1" applyProtection="1"/>
    <xf numFmtId="164" fontId="5" fillId="0" borderId="7" xfId="2" applyNumberFormat="1" applyFont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2" fontId="8" fillId="0" borderId="7" xfId="0" applyNumberFormat="1" applyFont="1" applyBorder="1" applyAlignment="1" applyProtection="1">
      <alignment horizontal="center"/>
    </xf>
    <xf numFmtId="44" fontId="8" fillId="0" borderId="0" xfId="0" applyNumberFormat="1" applyFont="1" applyFill="1" applyBorder="1" applyAlignment="1" applyProtection="1">
      <alignment horizontal="center"/>
    </xf>
    <xf numFmtId="8" fontId="8" fillId="0" borderId="7" xfId="0" applyNumberFormat="1" applyFont="1" applyBorder="1" applyProtection="1"/>
    <xf numFmtId="8" fontId="8" fillId="0" borderId="0" xfId="0" applyNumberFormat="1" applyFont="1" applyBorder="1" applyProtection="1"/>
    <xf numFmtId="8" fontId="8" fillId="0" borderId="7" xfId="0" applyNumberFormat="1" applyFont="1" applyBorder="1" applyAlignment="1" applyProtection="1">
      <alignment horizontal="right"/>
    </xf>
    <xf numFmtId="44" fontId="8" fillId="0" borderId="0" xfId="0" applyNumberFormat="1" applyFont="1" applyBorder="1" applyProtection="1"/>
    <xf numFmtId="44" fontId="8" fillId="0" borderId="7" xfId="0" applyNumberFormat="1" applyFont="1" applyBorder="1" applyProtection="1"/>
    <xf numFmtId="44" fontId="8" fillId="0" borderId="8" xfId="0" applyNumberFormat="1" applyFont="1" applyBorder="1" applyProtection="1"/>
    <xf numFmtId="44" fontId="8" fillId="9" borderId="6" xfId="0" applyNumberFormat="1" applyFont="1" applyFill="1" applyBorder="1" applyProtection="1"/>
    <xf numFmtId="164" fontId="5" fillId="9" borderId="6" xfId="2" applyNumberFormat="1" applyFont="1" applyFill="1" applyBorder="1" applyAlignment="1" applyProtection="1">
      <alignment horizontal="center"/>
    </xf>
    <xf numFmtId="1" fontId="5" fillId="9" borderId="0" xfId="0" applyNumberFormat="1" applyFont="1" applyFill="1" applyBorder="1" applyAlignment="1" applyProtection="1">
      <alignment horizontal="center"/>
    </xf>
    <xf numFmtId="2" fontId="8" fillId="9" borderId="6" xfId="0" applyNumberFormat="1" applyFont="1" applyFill="1" applyBorder="1" applyAlignment="1" applyProtection="1">
      <alignment horizontal="center"/>
    </xf>
    <xf numFmtId="44" fontId="8" fillId="9" borderId="0" xfId="0" applyNumberFormat="1" applyFont="1" applyFill="1" applyBorder="1" applyAlignment="1" applyProtection="1">
      <alignment horizontal="center"/>
    </xf>
    <xf numFmtId="8" fontId="8" fillId="9" borderId="6" xfId="0" applyNumberFormat="1" applyFont="1" applyFill="1" applyBorder="1" applyProtection="1"/>
    <xf numFmtId="8" fontId="8" fillId="9" borderId="0" xfId="0" applyNumberFormat="1" applyFont="1" applyFill="1" applyBorder="1" applyProtection="1"/>
    <xf numFmtId="8" fontId="8" fillId="9" borderId="6" xfId="0" applyNumberFormat="1" applyFont="1" applyFill="1" applyBorder="1" applyAlignment="1" applyProtection="1">
      <alignment horizontal="right"/>
    </xf>
    <xf numFmtId="44" fontId="8" fillId="9" borderId="0" xfId="0" applyNumberFormat="1" applyFont="1" applyFill="1" applyBorder="1" applyProtection="1"/>
    <xf numFmtId="44" fontId="8" fillId="9" borderId="8" xfId="0" applyNumberFormat="1" applyFont="1" applyFill="1" applyBorder="1" applyProtection="1"/>
    <xf numFmtId="44" fontId="8" fillId="10" borderId="6" xfId="0" applyNumberFormat="1" applyFont="1" applyFill="1" applyBorder="1" applyProtection="1"/>
    <xf numFmtId="164" fontId="5" fillId="10" borderId="6" xfId="2" applyNumberFormat="1" applyFont="1" applyFill="1" applyBorder="1" applyAlignment="1" applyProtection="1">
      <alignment horizontal="center"/>
    </xf>
    <xf numFmtId="1" fontId="5" fillId="10" borderId="0" xfId="0" applyNumberFormat="1" applyFont="1" applyFill="1" applyBorder="1" applyAlignment="1" applyProtection="1">
      <alignment horizontal="center"/>
    </xf>
    <xf numFmtId="2" fontId="8" fillId="10" borderId="6" xfId="0" applyNumberFormat="1" applyFont="1" applyFill="1" applyBorder="1" applyAlignment="1" applyProtection="1">
      <alignment horizontal="center"/>
    </xf>
    <xf numFmtId="44" fontId="8" fillId="10" borderId="0" xfId="0" applyNumberFormat="1" applyFont="1" applyFill="1" applyBorder="1" applyAlignment="1" applyProtection="1">
      <alignment horizontal="center"/>
    </xf>
    <xf numFmtId="8" fontId="8" fillId="10" borderId="6" xfId="0" applyNumberFormat="1" applyFont="1" applyFill="1" applyBorder="1" applyProtection="1"/>
    <xf numFmtId="8" fontId="8" fillId="10" borderId="0" xfId="0" applyNumberFormat="1" applyFont="1" applyFill="1" applyBorder="1" applyProtection="1"/>
    <xf numFmtId="8" fontId="8" fillId="10" borderId="6" xfId="0" applyNumberFormat="1" applyFont="1" applyFill="1" applyBorder="1" applyAlignment="1" applyProtection="1">
      <alignment horizontal="right"/>
    </xf>
    <xf numFmtId="44" fontId="8" fillId="10" borderId="0" xfId="0" applyNumberFormat="1" applyFont="1" applyFill="1" applyBorder="1" applyProtection="1"/>
    <xf numFmtId="44" fontId="8" fillId="10" borderId="8" xfId="0" applyNumberFormat="1" applyFont="1" applyFill="1" applyBorder="1" applyProtection="1"/>
    <xf numFmtId="44" fontId="7" fillId="11" borderId="6" xfId="0" applyNumberFormat="1" applyFont="1" applyFill="1" applyBorder="1" applyProtection="1"/>
    <xf numFmtId="164" fontId="9" fillId="11" borderId="6" xfId="2" applyNumberFormat="1" applyFont="1" applyFill="1" applyBorder="1" applyAlignment="1" applyProtection="1">
      <alignment horizontal="center"/>
    </xf>
    <xf numFmtId="1" fontId="9" fillId="11" borderId="0" xfId="0" applyNumberFormat="1" applyFont="1" applyFill="1" applyBorder="1" applyAlignment="1" applyProtection="1">
      <alignment horizontal="center"/>
    </xf>
    <xf numFmtId="2" fontId="7" fillId="11" borderId="6" xfId="0" applyNumberFormat="1" applyFont="1" applyFill="1" applyBorder="1" applyAlignment="1" applyProtection="1">
      <alignment horizontal="center"/>
    </xf>
    <xf numFmtId="44" fontId="7" fillId="11" borderId="0" xfId="0" applyNumberFormat="1" applyFont="1" applyFill="1" applyBorder="1" applyAlignment="1" applyProtection="1">
      <alignment horizontal="center"/>
    </xf>
    <xf numFmtId="8" fontId="7" fillId="11" borderId="6" xfId="0" applyNumberFormat="1" applyFont="1" applyFill="1" applyBorder="1" applyProtection="1"/>
    <xf numFmtId="8" fontId="7" fillId="11" borderId="0" xfId="0" applyNumberFormat="1" applyFont="1" applyFill="1" applyBorder="1" applyProtection="1"/>
    <xf numFmtId="8" fontId="7" fillId="11" borderId="6" xfId="0" applyNumberFormat="1" applyFont="1" applyFill="1" applyBorder="1" applyAlignment="1" applyProtection="1">
      <alignment horizontal="right"/>
    </xf>
    <xf numFmtId="44" fontId="7" fillId="11" borderId="0" xfId="0" applyNumberFormat="1" applyFont="1" applyFill="1" applyBorder="1" applyProtection="1"/>
    <xf numFmtId="44" fontId="7" fillId="11" borderId="8" xfId="0" applyNumberFormat="1" applyFont="1" applyFill="1" applyBorder="1" applyProtection="1"/>
    <xf numFmtId="44" fontId="8" fillId="12" borderId="7" xfId="0" applyNumberFormat="1" applyFont="1" applyFill="1" applyBorder="1" applyProtection="1"/>
    <xf numFmtId="164" fontId="5" fillId="12" borderId="7" xfId="2" applyNumberFormat="1" applyFont="1" applyFill="1" applyBorder="1" applyAlignment="1" applyProtection="1">
      <alignment horizontal="center"/>
    </xf>
    <xf numFmtId="1" fontId="5" fillId="12" borderId="9" xfId="0" applyNumberFormat="1" applyFont="1" applyFill="1" applyBorder="1" applyAlignment="1" applyProtection="1">
      <alignment horizontal="center"/>
    </xf>
    <xf numFmtId="2" fontId="8" fillId="12" borderId="7" xfId="0" applyNumberFormat="1" applyFont="1" applyFill="1" applyBorder="1" applyAlignment="1" applyProtection="1">
      <alignment horizontal="center"/>
    </xf>
    <xf numFmtId="44" fontId="8" fillId="12" borderId="9" xfId="0" applyNumberFormat="1" applyFont="1" applyFill="1" applyBorder="1" applyAlignment="1" applyProtection="1">
      <alignment horizontal="center"/>
    </xf>
    <xf numFmtId="8" fontId="8" fillId="12" borderId="7" xfId="0" applyNumberFormat="1" applyFont="1" applyFill="1" applyBorder="1" applyProtection="1"/>
    <xf numFmtId="8" fontId="8" fillId="12" borderId="9" xfId="0" applyNumberFormat="1" applyFont="1" applyFill="1" applyBorder="1" applyProtection="1"/>
    <xf numFmtId="8" fontId="8" fillId="12" borderId="7" xfId="0" applyNumberFormat="1" applyFont="1" applyFill="1" applyBorder="1" applyAlignment="1" applyProtection="1">
      <alignment horizontal="right"/>
    </xf>
    <xf numFmtId="44" fontId="8" fillId="12" borderId="9" xfId="0" applyNumberFormat="1" applyFont="1" applyFill="1" applyBorder="1" applyProtection="1"/>
    <xf numFmtId="44" fontId="8" fillId="12" borderId="10" xfId="0" applyNumberFormat="1" applyFont="1" applyFill="1" applyBorder="1" applyProtection="1"/>
    <xf numFmtId="44" fontId="7" fillId="2" borderId="6" xfId="0" applyNumberFormat="1" applyFont="1" applyFill="1" applyBorder="1" applyProtection="1"/>
    <xf numFmtId="164" fontId="9" fillId="2" borderId="6" xfId="2" applyNumberFormat="1" applyFont="1" applyFill="1" applyBorder="1" applyAlignment="1" applyProtection="1">
      <alignment horizontal="center"/>
    </xf>
    <xf numFmtId="1" fontId="9" fillId="2" borderId="0" xfId="0" applyNumberFormat="1" applyFont="1" applyFill="1" applyBorder="1" applyAlignment="1" applyProtection="1">
      <alignment horizontal="center"/>
    </xf>
    <xf numFmtId="2" fontId="7" fillId="2" borderId="6" xfId="0" applyNumberFormat="1" applyFont="1" applyFill="1" applyBorder="1" applyAlignment="1" applyProtection="1">
      <alignment horizontal="center"/>
    </xf>
    <xf numFmtId="44" fontId="7" fillId="2" borderId="0" xfId="0" applyNumberFormat="1" applyFont="1" applyFill="1" applyBorder="1" applyAlignment="1" applyProtection="1">
      <alignment horizontal="center"/>
    </xf>
    <xf numFmtId="8" fontId="7" fillId="2" borderId="6" xfId="0" applyNumberFormat="1" applyFont="1" applyFill="1" applyBorder="1" applyProtection="1"/>
    <xf numFmtId="8" fontId="7" fillId="2" borderId="0" xfId="0" applyNumberFormat="1" applyFont="1" applyFill="1" applyBorder="1" applyProtection="1"/>
    <xf numFmtId="8" fontId="7" fillId="2" borderId="6" xfId="0" applyNumberFormat="1" applyFont="1" applyFill="1" applyBorder="1" applyAlignment="1" applyProtection="1">
      <alignment horizontal="right"/>
    </xf>
    <xf numFmtId="44" fontId="7" fillId="2" borderId="0" xfId="0" applyNumberFormat="1" applyFont="1" applyFill="1" applyBorder="1" applyProtection="1"/>
    <xf numFmtId="44" fontId="7" fillId="2" borderId="8" xfId="0" applyNumberFormat="1" applyFont="1" applyFill="1" applyBorder="1" applyProtection="1"/>
    <xf numFmtId="44" fontId="8" fillId="13" borderId="6" xfId="0" applyNumberFormat="1" applyFont="1" applyFill="1" applyBorder="1" applyProtection="1"/>
    <xf numFmtId="164" fontId="5" fillId="13" borderId="6" xfId="2" applyNumberFormat="1" applyFont="1" applyFill="1" applyBorder="1" applyAlignment="1" applyProtection="1">
      <alignment horizontal="center"/>
    </xf>
    <xf numFmtId="1" fontId="5" fillId="13" borderId="0" xfId="0" applyNumberFormat="1" applyFont="1" applyFill="1" applyBorder="1" applyAlignment="1" applyProtection="1">
      <alignment horizontal="center"/>
    </xf>
    <xf numFmtId="2" fontId="8" fillId="13" borderId="6" xfId="0" applyNumberFormat="1" applyFont="1" applyFill="1" applyBorder="1" applyAlignment="1" applyProtection="1">
      <alignment horizontal="center"/>
    </xf>
    <xf numFmtId="44" fontId="8" fillId="13" borderId="0" xfId="0" applyNumberFormat="1" applyFont="1" applyFill="1" applyBorder="1" applyAlignment="1" applyProtection="1">
      <alignment horizontal="center"/>
    </xf>
    <xf numFmtId="8" fontId="8" fillId="13" borderId="6" xfId="0" applyNumberFormat="1" applyFont="1" applyFill="1" applyBorder="1" applyProtection="1"/>
    <xf numFmtId="8" fontId="8" fillId="13" borderId="0" xfId="0" applyNumberFormat="1" applyFont="1" applyFill="1" applyBorder="1" applyProtection="1"/>
    <xf numFmtId="8" fontId="8" fillId="13" borderId="6" xfId="0" applyNumberFormat="1" applyFont="1" applyFill="1" applyBorder="1" applyAlignment="1" applyProtection="1">
      <alignment horizontal="right"/>
    </xf>
    <xf numFmtId="44" fontId="8" fillId="13" borderId="0" xfId="0" applyNumberFormat="1" applyFont="1" applyFill="1" applyBorder="1" applyProtection="1"/>
    <xf numFmtId="44" fontId="8" fillId="13" borderId="8" xfId="0" applyNumberFormat="1" applyFont="1" applyFill="1" applyBorder="1" applyProtection="1"/>
    <xf numFmtId="44" fontId="7" fillId="14" borderId="6" xfId="0" applyNumberFormat="1" applyFont="1" applyFill="1" applyBorder="1" applyProtection="1"/>
    <xf numFmtId="164" fontId="9" fillId="14" borderId="6" xfId="2" applyNumberFormat="1" applyFont="1" applyFill="1" applyBorder="1" applyAlignment="1" applyProtection="1">
      <alignment horizontal="center"/>
    </xf>
    <xf numFmtId="1" fontId="9" fillId="14" borderId="0" xfId="0" applyNumberFormat="1" applyFont="1" applyFill="1" applyBorder="1" applyAlignment="1" applyProtection="1">
      <alignment horizontal="center"/>
    </xf>
    <xf numFmtId="2" fontId="7" fillId="14" borderId="6" xfId="0" applyNumberFormat="1" applyFont="1" applyFill="1" applyBorder="1" applyAlignment="1" applyProtection="1">
      <alignment horizontal="center"/>
    </xf>
    <xf numFmtId="44" fontId="7" fillId="14" borderId="0" xfId="0" applyNumberFormat="1" applyFont="1" applyFill="1" applyBorder="1" applyAlignment="1" applyProtection="1">
      <alignment horizontal="center"/>
    </xf>
    <xf numFmtId="8" fontId="7" fillId="14" borderId="6" xfId="0" applyNumberFormat="1" applyFont="1" applyFill="1" applyBorder="1" applyProtection="1"/>
    <xf numFmtId="8" fontId="7" fillId="14" borderId="0" xfId="0" applyNumberFormat="1" applyFont="1" applyFill="1" applyBorder="1" applyProtection="1"/>
    <xf numFmtId="8" fontId="7" fillId="14" borderId="6" xfId="0" applyNumberFormat="1" applyFont="1" applyFill="1" applyBorder="1" applyAlignment="1" applyProtection="1">
      <alignment horizontal="right"/>
    </xf>
    <xf numFmtId="44" fontId="7" fillId="14" borderId="0" xfId="0" applyNumberFormat="1" applyFont="1" applyFill="1" applyBorder="1" applyProtection="1"/>
    <xf numFmtId="44" fontId="7" fillId="14" borderId="8" xfId="0" applyNumberFormat="1" applyFont="1" applyFill="1" applyBorder="1" applyProtection="1"/>
    <xf numFmtId="44" fontId="8" fillId="15" borderId="7" xfId="1" applyFont="1" applyFill="1" applyBorder="1" applyProtection="1"/>
    <xf numFmtId="164" fontId="5" fillId="15" borderId="7" xfId="2" applyNumberFormat="1" applyFont="1" applyFill="1" applyBorder="1" applyAlignment="1" applyProtection="1">
      <alignment horizontal="center"/>
    </xf>
    <xf numFmtId="1" fontId="5" fillId="15" borderId="9" xfId="0" applyNumberFormat="1" applyFont="1" applyFill="1" applyBorder="1" applyAlignment="1" applyProtection="1">
      <alignment horizontal="center"/>
    </xf>
    <xf numFmtId="2" fontId="8" fillId="15" borderId="7" xfId="0" applyNumberFormat="1" applyFont="1" applyFill="1" applyBorder="1" applyAlignment="1" applyProtection="1">
      <alignment horizontal="center"/>
    </xf>
    <xf numFmtId="44" fontId="8" fillId="15" borderId="9" xfId="0" applyNumberFormat="1" applyFont="1" applyFill="1" applyBorder="1" applyAlignment="1" applyProtection="1">
      <alignment horizontal="center"/>
    </xf>
    <xf numFmtId="8" fontId="8" fillId="15" borderId="7" xfId="0" applyNumberFormat="1" applyFont="1" applyFill="1" applyBorder="1" applyProtection="1"/>
    <xf numFmtId="8" fontId="8" fillId="15" borderId="9" xfId="0" applyNumberFormat="1" applyFont="1" applyFill="1" applyBorder="1" applyProtection="1"/>
    <xf numFmtId="8" fontId="8" fillId="15" borderId="7" xfId="0" applyNumberFormat="1" applyFont="1" applyFill="1" applyBorder="1" applyAlignment="1" applyProtection="1">
      <alignment horizontal="right"/>
    </xf>
    <xf numFmtId="44" fontId="8" fillId="15" borderId="9" xfId="0" applyNumberFormat="1" applyFont="1" applyFill="1" applyBorder="1" applyProtection="1"/>
    <xf numFmtId="44" fontId="8" fillId="15" borderId="7" xfId="0" applyNumberFormat="1" applyFont="1" applyFill="1" applyBorder="1" applyProtection="1"/>
    <xf numFmtId="44" fontId="8" fillId="15" borderId="10" xfId="0" applyNumberFormat="1" applyFont="1" applyFill="1" applyBorder="1" applyProtection="1"/>
    <xf numFmtId="44" fontId="8" fillId="16" borderId="6" xfId="0" applyNumberFormat="1" applyFont="1" applyFill="1" applyBorder="1" applyProtection="1"/>
    <xf numFmtId="164" fontId="5" fillId="16" borderId="6" xfId="2" applyNumberFormat="1" applyFont="1" applyFill="1" applyBorder="1" applyAlignment="1" applyProtection="1">
      <alignment horizontal="center"/>
    </xf>
    <xf numFmtId="1" fontId="5" fillId="16" borderId="0" xfId="0" applyNumberFormat="1" applyFont="1" applyFill="1" applyBorder="1" applyAlignment="1" applyProtection="1">
      <alignment horizontal="center"/>
    </xf>
    <xf numFmtId="2" fontId="8" fillId="16" borderId="6" xfId="0" applyNumberFormat="1" applyFont="1" applyFill="1" applyBorder="1" applyAlignment="1" applyProtection="1">
      <alignment horizontal="center"/>
    </xf>
    <xf numFmtId="44" fontId="8" fillId="16" borderId="0" xfId="0" applyNumberFormat="1" applyFont="1" applyFill="1" applyBorder="1" applyAlignment="1" applyProtection="1">
      <alignment horizontal="center"/>
    </xf>
    <xf numFmtId="8" fontId="8" fillId="16" borderId="6" xfId="0" applyNumberFormat="1" applyFont="1" applyFill="1" applyBorder="1" applyProtection="1"/>
    <xf numFmtId="8" fontId="8" fillId="16" borderId="0" xfId="0" applyNumberFormat="1" applyFont="1" applyFill="1" applyBorder="1" applyProtection="1"/>
    <xf numFmtId="8" fontId="8" fillId="16" borderId="6" xfId="0" applyNumberFormat="1" applyFont="1" applyFill="1" applyBorder="1" applyAlignment="1" applyProtection="1">
      <alignment horizontal="right"/>
    </xf>
    <xf numFmtId="44" fontId="8" fillId="16" borderId="0" xfId="0" applyNumberFormat="1" applyFont="1" applyFill="1" applyBorder="1" applyProtection="1"/>
    <xf numFmtId="44" fontId="8" fillId="16" borderId="8" xfId="0" applyNumberFormat="1" applyFont="1" applyFill="1" applyBorder="1" applyProtection="1"/>
    <xf numFmtId="44" fontId="8" fillId="17" borderId="11" xfId="0" applyNumberFormat="1" applyFont="1" applyFill="1" applyBorder="1" applyProtection="1"/>
    <xf numFmtId="164" fontId="5" fillId="17" borderId="11" xfId="2" applyNumberFormat="1" applyFont="1" applyFill="1" applyBorder="1" applyAlignment="1" applyProtection="1">
      <alignment horizontal="center"/>
    </xf>
    <xf numFmtId="1" fontId="5" fillId="17" borderId="1" xfId="0" applyNumberFormat="1" applyFont="1" applyFill="1" applyBorder="1" applyAlignment="1" applyProtection="1">
      <alignment horizontal="center"/>
    </xf>
    <xf numFmtId="2" fontId="8" fillId="17" borderId="11" xfId="0" applyNumberFormat="1" applyFont="1" applyFill="1" applyBorder="1" applyAlignment="1" applyProtection="1">
      <alignment horizontal="center"/>
    </xf>
    <xf numFmtId="44" fontId="8" fillId="17" borderId="1" xfId="0" applyNumberFormat="1" applyFont="1" applyFill="1" applyBorder="1" applyAlignment="1" applyProtection="1">
      <alignment horizontal="center"/>
    </xf>
    <xf numFmtId="8" fontId="8" fillId="17" borderId="11" xfId="0" applyNumberFormat="1" applyFont="1" applyFill="1" applyBorder="1" applyProtection="1"/>
    <xf numFmtId="8" fontId="8" fillId="17" borderId="1" xfId="0" applyNumberFormat="1" applyFont="1" applyFill="1" applyBorder="1" applyProtection="1"/>
    <xf numFmtId="8" fontId="8" fillId="17" borderId="11" xfId="0" applyNumberFormat="1" applyFont="1" applyFill="1" applyBorder="1" applyAlignment="1" applyProtection="1">
      <alignment horizontal="right"/>
    </xf>
    <xf numFmtId="44" fontId="8" fillId="17" borderId="1" xfId="0" applyNumberFormat="1" applyFont="1" applyFill="1" applyBorder="1" applyProtection="1"/>
    <xf numFmtId="44" fontId="8" fillId="17" borderId="13" xfId="0" applyNumberFormat="1" applyFont="1" applyFill="1" applyBorder="1" applyProtection="1"/>
    <xf numFmtId="1" fontId="5" fillId="18" borderId="1" xfId="0" applyNumberFormat="1" applyFont="1" applyFill="1" applyBorder="1" applyAlignment="1" applyProtection="1">
      <alignment horizontal="center"/>
    </xf>
    <xf numFmtId="2" fontId="8" fillId="18" borderId="11" xfId="0" applyNumberFormat="1" applyFont="1" applyFill="1" applyBorder="1" applyAlignment="1" applyProtection="1">
      <alignment horizontal="center"/>
    </xf>
    <xf numFmtId="8" fontId="8" fillId="18" borderId="13" xfId="0" applyNumberFormat="1" applyFont="1" applyFill="1" applyBorder="1" applyAlignment="1" applyProtection="1">
      <alignment horizontal="right"/>
    </xf>
    <xf numFmtId="8" fontId="8" fillId="18" borderId="11" xfId="0" applyNumberFormat="1" applyFont="1" applyFill="1" applyBorder="1" applyAlignment="1" applyProtection="1">
      <alignment horizontal="right"/>
    </xf>
    <xf numFmtId="8" fontId="8" fillId="18" borderId="1" xfId="0" applyNumberFormat="1" applyFont="1" applyFill="1" applyBorder="1" applyAlignment="1" applyProtection="1">
      <alignment horizontal="right"/>
    </xf>
    <xf numFmtId="165" fontId="8" fillId="18" borderId="12" xfId="0" applyNumberFormat="1" applyFont="1" applyFill="1" applyBorder="1" applyAlignment="1" applyProtection="1">
      <alignment horizontal="right"/>
    </xf>
    <xf numFmtId="165" fontId="8" fillId="18" borderId="11" xfId="0" applyNumberFormat="1" applyFont="1" applyFill="1" applyBorder="1" applyAlignment="1" applyProtection="1">
      <alignment horizontal="right"/>
    </xf>
    <xf numFmtId="165" fontId="8" fillId="18" borderId="1" xfId="0" applyNumberFormat="1" applyFont="1" applyFill="1" applyBorder="1" applyAlignment="1" applyProtection="1">
      <alignment horizontal="right"/>
    </xf>
    <xf numFmtId="165" fontId="8" fillId="18" borderId="13" xfId="0" applyNumberFormat="1" applyFont="1" applyFill="1" applyBorder="1" applyAlignment="1" applyProtection="1">
      <alignment horizontal="right"/>
    </xf>
    <xf numFmtId="0" fontId="0" fillId="0" borderId="0" xfId="0" applyFill="1" applyAlignment="1"/>
    <xf numFmtId="0" fontId="0" fillId="2" borderId="0" xfId="0" applyFill="1" applyAlignment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21DA08"/>
      <color rgb="FF009999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899462</xdr:colOff>
      <xdr:row>0</xdr:row>
      <xdr:rowOff>53917</xdr:rowOff>
    </xdr:from>
    <xdr:to>
      <xdr:col>20</xdr:col>
      <xdr:colOff>8467</xdr:colOff>
      <xdr:row>9</xdr:row>
      <xdr:rowOff>48683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709"/>
        <a:stretch/>
      </xdr:blipFill>
      <xdr:spPr>
        <a:xfrm>
          <a:off x="13577237" y="53917"/>
          <a:ext cx="10473388" cy="1698683"/>
        </a:xfrm>
        <a:prstGeom prst="rect">
          <a:avLst/>
        </a:prstGeom>
      </xdr:spPr>
    </xdr:pic>
    <xdr:clientData/>
  </xdr:twoCellAnchor>
  <xdr:twoCellAnchor editAs="oneCell">
    <xdr:from>
      <xdr:col>12</xdr:col>
      <xdr:colOff>230144</xdr:colOff>
      <xdr:row>24</xdr:row>
      <xdr:rowOff>0</xdr:rowOff>
    </xdr:from>
    <xdr:to>
      <xdr:col>18</xdr:col>
      <xdr:colOff>1145596</xdr:colOff>
      <xdr:row>27</xdr:row>
      <xdr:rowOff>116841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30144" y="5471583"/>
          <a:ext cx="9244535" cy="69892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23</xdr:row>
      <xdr:rowOff>146447</xdr:rowOff>
    </xdr:from>
    <xdr:to>
      <xdr:col>9</xdr:col>
      <xdr:colOff>552513</xdr:colOff>
      <xdr:row>27</xdr:row>
      <xdr:rowOff>101367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6167" y="5215864"/>
          <a:ext cx="3875680" cy="727503"/>
        </a:xfrm>
        <a:prstGeom prst="rect">
          <a:avLst/>
        </a:prstGeom>
      </xdr:spPr>
    </xdr:pic>
    <xdr:clientData/>
  </xdr:twoCellAnchor>
  <xdr:twoCellAnchor editAs="oneCell">
    <xdr:from>
      <xdr:col>1</xdr:col>
      <xdr:colOff>52917</xdr:colOff>
      <xdr:row>23</xdr:row>
      <xdr:rowOff>123892</xdr:rowOff>
    </xdr:from>
    <xdr:to>
      <xdr:col>4</xdr:col>
      <xdr:colOff>675636</xdr:colOff>
      <xdr:row>27</xdr:row>
      <xdr:rowOff>107391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084" y="5404975"/>
          <a:ext cx="5808552" cy="75608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23</xdr:row>
      <xdr:rowOff>169333</xdr:rowOff>
    </xdr:from>
    <xdr:to>
      <xdr:col>11</xdr:col>
      <xdr:colOff>1150894</xdr:colOff>
      <xdr:row>27</xdr:row>
      <xdr:rowOff>114726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8750" y="5238750"/>
          <a:ext cx="2410311" cy="71797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24</xdr:row>
      <xdr:rowOff>0</xdr:rowOff>
    </xdr:from>
    <xdr:to>
      <xdr:col>20</xdr:col>
      <xdr:colOff>1443990</xdr:colOff>
      <xdr:row>27</xdr:row>
      <xdr:rowOff>151444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0" y="5471583"/>
          <a:ext cx="3031490" cy="73352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53917</xdr:rowOff>
    </xdr:from>
    <xdr:to>
      <xdr:col>1</xdr:col>
      <xdr:colOff>2495973</xdr:colOff>
      <xdr:row>4</xdr:row>
      <xdr:rowOff>20152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917"/>
          <a:ext cx="3029373" cy="728235"/>
        </a:xfrm>
        <a:prstGeom prst="rect">
          <a:avLst/>
        </a:prstGeom>
      </xdr:spPr>
    </xdr:pic>
    <xdr:clientData/>
  </xdr:twoCellAnchor>
  <xdr:twoCellAnchor editAs="oneCell">
    <xdr:from>
      <xdr:col>26</xdr:col>
      <xdr:colOff>579544</xdr:colOff>
      <xdr:row>0</xdr:row>
      <xdr:rowOff>53917</xdr:rowOff>
    </xdr:from>
    <xdr:to>
      <xdr:col>28</xdr:col>
      <xdr:colOff>0</xdr:colOff>
      <xdr:row>4</xdr:row>
      <xdr:rowOff>20152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88569" y="53917"/>
          <a:ext cx="3020906" cy="728235"/>
        </a:xfrm>
        <a:prstGeom prst="rect">
          <a:avLst/>
        </a:prstGeom>
      </xdr:spPr>
    </xdr:pic>
    <xdr:clientData/>
  </xdr:twoCellAnchor>
  <xdr:twoCellAnchor editAs="oneCell">
    <xdr:from>
      <xdr:col>21</xdr:col>
      <xdr:colOff>1270000</xdr:colOff>
      <xdr:row>23</xdr:row>
      <xdr:rowOff>44053</xdr:rowOff>
    </xdr:from>
    <xdr:to>
      <xdr:col>27</xdr:col>
      <xdr:colOff>1145303</xdr:colOff>
      <xdr:row>27</xdr:row>
      <xdr:rowOff>151444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08"/>
        <a:stretch/>
      </xdr:blipFill>
      <xdr:spPr>
        <a:xfrm>
          <a:off x="26648833" y="5325136"/>
          <a:ext cx="9961220" cy="879974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</xdr:colOff>
      <xdr:row>6</xdr:row>
      <xdr:rowOff>42333</xdr:rowOff>
    </xdr:from>
    <xdr:to>
      <xdr:col>7</xdr:col>
      <xdr:colOff>335511</xdr:colOff>
      <xdr:row>9</xdr:row>
      <xdr:rowOff>185119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166" y="1185333"/>
          <a:ext cx="8304762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15" zoomScale="90" zoomScaleNormal="90" workbookViewId="0">
      <selection activeCell="G31" sqref="G31"/>
    </sheetView>
  </sheetViews>
  <sheetFormatPr defaultRowHeight="15" x14ac:dyDescent="0.25"/>
  <cols>
    <col min="1" max="1" width="8" bestFit="1" customWidth="1"/>
    <col min="2" max="2" width="42.7109375" bestFit="1" customWidth="1"/>
    <col min="3" max="3" width="18.42578125" customWidth="1"/>
    <col min="4" max="4" width="16.7109375" bestFit="1" customWidth="1"/>
    <col min="5" max="5" width="10.7109375" bestFit="1" customWidth="1"/>
    <col min="7" max="7" width="14.140625" customWidth="1"/>
    <col min="8" max="8" width="18.140625" bestFit="1" customWidth="1"/>
    <col min="9" max="9" width="17.5703125" bestFit="1" customWidth="1"/>
    <col min="10" max="13" width="18.85546875" bestFit="1" customWidth="1"/>
    <col min="14" max="16" width="20.5703125" bestFit="1" customWidth="1"/>
    <col min="17" max="19" width="22" bestFit="1" customWidth="1"/>
    <col min="20" max="23" width="23.85546875" bestFit="1" customWidth="1"/>
    <col min="24" max="26" width="25.5703125" bestFit="1" customWidth="1"/>
    <col min="27" max="28" width="27" bestFit="1" customWidth="1"/>
  </cols>
  <sheetData>
    <row r="1" spans="1:28" s="183" customFormat="1" x14ac:dyDescent="0.25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28" s="183" customForma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28" s="183" customForma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28" s="183" customForma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</row>
    <row r="5" spans="1:28" s="183" customFormat="1" x14ac:dyDescent="0.25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</row>
    <row r="6" spans="1:28" s="183" customFormat="1" x14ac:dyDescent="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</row>
    <row r="7" spans="1:28" s="183" customFormat="1" x14ac:dyDescent="0.25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</row>
    <row r="8" spans="1:28" s="183" customFormat="1" x14ac:dyDescent="0.25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</row>
    <row r="9" spans="1:28" s="183" customFormat="1" x14ac:dyDescent="0.25">
      <c r="A9" s="184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</row>
    <row r="10" spans="1:28" s="183" customFormat="1" ht="15.75" thickBot="1" x14ac:dyDescent="0.3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</row>
    <row r="11" spans="1:28" ht="69.75" thickBot="1" x14ac:dyDescent="0.3">
      <c r="A11" s="46" t="s">
        <v>0</v>
      </c>
      <c r="B11" s="47" t="s">
        <v>1</v>
      </c>
      <c r="C11" s="48" t="s">
        <v>39</v>
      </c>
      <c r="D11" s="49" t="s">
        <v>2</v>
      </c>
      <c r="E11" s="48" t="s">
        <v>3</v>
      </c>
      <c r="F11" s="49" t="s">
        <v>4</v>
      </c>
      <c r="G11" s="48" t="s">
        <v>5</v>
      </c>
      <c r="H11" s="48" t="s">
        <v>38</v>
      </c>
      <c r="I11" s="50" t="s">
        <v>6</v>
      </c>
      <c r="J11" s="51" t="s">
        <v>7</v>
      </c>
      <c r="K11" s="52" t="s">
        <v>8</v>
      </c>
      <c r="L11" s="51" t="s">
        <v>9</v>
      </c>
      <c r="M11" s="53" t="s">
        <v>10</v>
      </c>
      <c r="N11" s="54" t="s">
        <v>11</v>
      </c>
      <c r="O11" s="55" t="s">
        <v>12</v>
      </c>
      <c r="P11" s="54" t="s">
        <v>13</v>
      </c>
      <c r="Q11" s="55" t="s">
        <v>14</v>
      </c>
      <c r="R11" s="54" t="s">
        <v>15</v>
      </c>
      <c r="S11" s="56" t="s">
        <v>16</v>
      </c>
      <c r="T11" s="57" t="s">
        <v>17</v>
      </c>
      <c r="U11" s="58" t="s">
        <v>18</v>
      </c>
      <c r="V11" s="57" t="s">
        <v>19</v>
      </c>
      <c r="W11" s="59" t="s">
        <v>20</v>
      </c>
      <c r="X11" s="60" t="s">
        <v>21</v>
      </c>
      <c r="Y11" s="61" t="s">
        <v>22</v>
      </c>
      <c r="Z11" s="60" t="s">
        <v>23</v>
      </c>
      <c r="AA11" s="61" t="s">
        <v>24</v>
      </c>
      <c r="AB11" s="60" t="s">
        <v>25</v>
      </c>
    </row>
    <row r="12" spans="1:28" ht="16.5" thickBot="1" x14ac:dyDescent="0.3">
      <c r="A12" s="32">
        <v>1</v>
      </c>
      <c r="B12" s="1" t="s">
        <v>26</v>
      </c>
      <c r="C12" s="34">
        <v>1</v>
      </c>
      <c r="D12" s="62">
        <v>106.38</v>
      </c>
      <c r="E12" s="63">
        <v>2.0760000000000001</v>
      </c>
      <c r="F12" s="64">
        <v>72</v>
      </c>
      <c r="G12" s="65">
        <f>E12/F12*100</f>
        <v>2.8833333333333337</v>
      </c>
      <c r="H12" s="66">
        <f t="shared" ref="H12:H23" si="0">D12*C12</f>
        <v>106.38</v>
      </c>
      <c r="I12" s="67">
        <f>G12*H12</f>
        <v>306.72900000000004</v>
      </c>
      <c r="J12" s="68">
        <f t="shared" ref="J12:AB23" si="1">I12*2</f>
        <v>613.45800000000008</v>
      </c>
      <c r="K12" s="69">
        <f t="shared" si="1"/>
        <v>1226.9160000000002</v>
      </c>
      <c r="L12" s="68">
        <f t="shared" si="1"/>
        <v>2453.8320000000003</v>
      </c>
      <c r="M12" s="67">
        <f t="shared" si="1"/>
        <v>4907.6640000000007</v>
      </c>
      <c r="N12" s="68">
        <f t="shared" si="1"/>
        <v>9815.3280000000013</v>
      </c>
      <c r="O12" s="67">
        <f t="shared" si="1"/>
        <v>19630.656000000003</v>
      </c>
      <c r="P12" s="68">
        <f t="shared" si="1"/>
        <v>39261.312000000005</v>
      </c>
      <c r="Q12" s="67">
        <f t="shared" si="1"/>
        <v>78522.624000000011</v>
      </c>
      <c r="R12" s="68">
        <f t="shared" si="1"/>
        <v>157045.24800000002</v>
      </c>
      <c r="S12" s="67">
        <f t="shared" si="1"/>
        <v>314090.49600000004</v>
      </c>
      <c r="T12" s="70">
        <f t="shared" si="1"/>
        <v>628180.99200000009</v>
      </c>
      <c r="U12" s="71">
        <f t="shared" si="1"/>
        <v>1256361.9840000002</v>
      </c>
      <c r="V12" s="70">
        <f t="shared" si="1"/>
        <v>2512723.9680000003</v>
      </c>
      <c r="W12" s="71">
        <f t="shared" si="1"/>
        <v>5025447.9360000007</v>
      </c>
      <c r="X12" s="70">
        <f t="shared" si="1"/>
        <v>10050895.872000001</v>
      </c>
      <c r="Y12" s="71">
        <f t="shared" si="1"/>
        <v>20101791.744000003</v>
      </c>
      <c r="Z12" s="70">
        <f t="shared" si="1"/>
        <v>40203583.488000005</v>
      </c>
      <c r="AA12" s="71">
        <f t="shared" si="1"/>
        <v>80407166.976000011</v>
      </c>
      <c r="AB12" s="72">
        <f t="shared" si="1"/>
        <v>160814333.95200002</v>
      </c>
    </row>
    <row r="13" spans="1:28" ht="15.75" x14ac:dyDescent="0.25">
      <c r="A13" s="2">
        <v>2</v>
      </c>
      <c r="B13" s="3" t="s">
        <v>27</v>
      </c>
      <c r="C13" s="35">
        <v>1</v>
      </c>
      <c r="D13" s="73">
        <f>D12*3</f>
        <v>319.14</v>
      </c>
      <c r="E13" s="74">
        <v>2.1840000000000002</v>
      </c>
      <c r="F13" s="75">
        <f>F12</f>
        <v>72</v>
      </c>
      <c r="G13" s="76">
        <f t="shared" ref="G13:G19" si="2">E13/F13*100</f>
        <v>3.0333333333333337</v>
      </c>
      <c r="H13" s="77">
        <f t="shared" si="0"/>
        <v>319.14</v>
      </c>
      <c r="I13" s="78">
        <f t="shared" ref="I13:I23" si="3">G13*H13</f>
        <v>968.05800000000011</v>
      </c>
      <c r="J13" s="79">
        <f t="shared" si="1"/>
        <v>1936.1160000000002</v>
      </c>
      <c r="K13" s="80">
        <f t="shared" si="1"/>
        <v>3872.2320000000004</v>
      </c>
      <c r="L13" s="79">
        <f t="shared" si="1"/>
        <v>7744.4640000000009</v>
      </c>
      <c r="M13" s="78">
        <f t="shared" si="1"/>
        <v>15488.928000000002</v>
      </c>
      <c r="N13" s="79">
        <f t="shared" si="1"/>
        <v>30977.856000000003</v>
      </c>
      <c r="O13" s="78">
        <f t="shared" si="1"/>
        <v>61955.712000000007</v>
      </c>
      <c r="P13" s="79">
        <f t="shared" si="1"/>
        <v>123911.42400000001</v>
      </c>
      <c r="Q13" s="78">
        <f t="shared" si="1"/>
        <v>247822.84800000003</v>
      </c>
      <c r="R13" s="79">
        <f t="shared" si="1"/>
        <v>495645.69600000005</v>
      </c>
      <c r="S13" s="78">
        <f t="shared" si="1"/>
        <v>991291.39200000011</v>
      </c>
      <c r="T13" s="81">
        <f t="shared" si="1"/>
        <v>1982582.7840000002</v>
      </c>
      <c r="U13" s="73">
        <f t="shared" si="1"/>
        <v>3965165.5680000004</v>
      </c>
      <c r="V13" s="81">
        <f t="shared" si="1"/>
        <v>7930331.1360000009</v>
      </c>
      <c r="W13" s="73">
        <f t="shared" si="1"/>
        <v>15860662.272000002</v>
      </c>
      <c r="X13" s="81">
        <f t="shared" si="1"/>
        <v>31721324.544000003</v>
      </c>
      <c r="Y13" s="73">
        <f t="shared" si="1"/>
        <v>63442649.088000007</v>
      </c>
      <c r="Z13" s="81">
        <f t="shared" si="1"/>
        <v>126885298.17600001</v>
      </c>
      <c r="AA13" s="73">
        <f t="shared" si="1"/>
        <v>253770596.35200003</v>
      </c>
      <c r="AB13" s="82">
        <f t="shared" si="1"/>
        <v>507541192.70400006</v>
      </c>
    </row>
    <row r="14" spans="1:28" ht="15.75" x14ac:dyDescent="0.25">
      <c r="A14" s="4">
        <v>3</v>
      </c>
      <c r="B14" s="5" t="s">
        <v>28</v>
      </c>
      <c r="C14" s="36">
        <v>1</v>
      </c>
      <c r="D14" s="83">
        <f t="shared" ref="D14:D19" si="4">D13*3</f>
        <v>957.42</v>
      </c>
      <c r="E14" s="84">
        <v>2.3879999999999999</v>
      </c>
      <c r="F14" s="85">
        <f>F12</f>
        <v>72</v>
      </c>
      <c r="G14" s="86">
        <f t="shared" si="2"/>
        <v>3.3166666666666664</v>
      </c>
      <c r="H14" s="87">
        <f t="shared" si="0"/>
        <v>957.42</v>
      </c>
      <c r="I14" s="88">
        <f t="shared" si="3"/>
        <v>3175.4429999999998</v>
      </c>
      <c r="J14" s="89">
        <f t="shared" si="1"/>
        <v>6350.8859999999995</v>
      </c>
      <c r="K14" s="90">
        <f t="shared" si="1"/>
        <v>12701.771999999999</v>
      </c>
      <c r="L14" s="89">
        <f t="shared" si="1"/>
        <v>25403.543999999998</v>
      </c>
      <c r="M14" s="88">
        <f t="shared" si="1"/>
        <v>50807.087999999996</v>
      </c>
      <c r="N14" s="89">
        <f t="shared" si="1"/>
        <v>101614.17599999999</v>
      </c>
      <c r="O14" s="88">
        <f t="shared" si="1"/>
        <v>203228.35199999998</v>
      </c>
      <c r="P14" s="89">
        <f t="shared" si="1"/>
        <v>406456.70399999997</v>
      </c>
      <c r="Q14" s="88">
        <f t="shared" si="1"/>
        <v>812913.40799999994</v>
      </c>
      <c r="R14" s="89">
        <f t="shared" si="1"/>
        <v>1625826.8159999999</v>
      </c>
      <c r="S14" s="88">
        <f t="shared" si="1"/>
        <v>3251653.6319999998</v>
      </c>
      <c r="T14" s="91">
        <f t="shared" si="1"/>
        <v>6503307.2639999995</v>
      </c>
      <c r="U14" s="83">
        <f t="shared" si="1"/>
        <v>13006614.527999999</v>
      </c>
      <c r="V14" s="91">
        <f t="shared" si="1"/>
        <v>26013229.055999998</v>
      </c>
      <c r="W14" s="83">
        <f t="shared" si="1"/>
        <v>52026458.111999996</v>
      </c>
      <c r="X14" s="91">
        <f t="shared" si="1"/>
        <v>104052916.22399999</v>
      </c>
      <c r="Y14" s="83">
        <f t="shared" si="1"/>
        <v>208105832.44799998</v>
      </c>
      <c r="Z14" s="91">
        <f t="shared" si="1"/>
        <v>416211664.89599997</v>
      </c>
      <c r="AA14" s="83">
        <f t="shared" si="1"/>
        <v>832423329.79199994</v>
      </c>
      <c r="AB14" s="92">
        <f t="shared" si="1"/>
        <v>1664846659.5839999</v>
      </c>
    </row>
    <row r="15" spans="1:28" ht="16.5" thickBot="1" x14ac:dyDescent="0.3">
      <c r="A15" s="6">
        <v>4</v>
      </c>
      <c r="B15" s="7" t="s">
        <v>29</v>
      </c>
      <c r="C15" s="37">
        <v>1</v>
      </c>
      <c r="D15" s="93">
        <f t="shared" si="4"/>
        <v>2872.2599999999998</v>
      </c>
      <c r="E15" s="94">
        <v>2.5920000000000001</v>
      </c>
      <c r="F15" s="95">
        <f>F12</f>
        <v>72</v>
      </c>
      <c r="G15" s="96">
        <f t="shared" si="2"/>
        <v>3.6000000000000005</v>
      </c>
      <c r="H15" s="97">
        <f t="shared" si="0"/>
        <v>2872.2599999999998</v>
      </c>
      <c r="I15" s="98">
        <f t="shared" si="3"/>
        <v>10340.136</v>
      </c>
      <c r="J15" s="99">
        <f t="shared" si="1"/>
        <v>20680.272000000001</v>
      </c>
      <c r="K15" s="100">
        <f t="shared" si="1"/>
        <v>41360.544000000002</v>
      </c>
      <c r="L15" s="99">
        <f t="shared" si="1"/>
        <v>82721.088000000003</v>
      </c>
      <c r="M15" s="98">
        <f t="shared" si="1"/>
        <v>165442.17600000001</v>
      </c>
      <c r="N15" s="99">
        <f t="shared" si="1"/>
        <v>330884.35200000001</v>
      </c>
      <c r="O15" s="98">
        <f t="shared" si="1"/>
        <v>661768.70400000003</v>
      </c>
      <c r="P15" s="99">
        <f t="shared" si="1"/>
        <v>1323537.4080000001</v>
      </c>
      <c r="Q15" s="98">
        <f t="shared" si="1"/>
        <v>2647074.8160000001</v>
      </c>
      <c r="R15" s="99">
        <f t="shared" si="1"/>
        <v>5294149.6320000002</v>
      </c>
      <c r="S15" s="98">
        <f t="shared" si="1"/>
        <v>10588299.264</v>
      </c>
      <c r="T15" s="101">
        <f t="shared" si="1"/>
        <v>21176598.528000001</v>
      </c>
      <c r="U15" s="93">
        <f t="shared" si="1"/>
        <v>42353197.056000002</v>
      </c>
      <c r="V15" s="101">
        <f t="shared" si="1"/>
        <v>84706394.112000003</v>
      </c>
      <c r="W15" s="93">
        <f t="shared" si="1"/>
        <v>169412788.22400001</v>
      </c>
      <c r="X15" s="101">
        <f t="shared" si="1"/>
        <v>338825576.44800001</v>
      </c>
      <c r="Y15" s="93">
        <f t="shared" si="1"/>
        <v>677651152.89600003</v>
      </c>
      <c r="Z15" s="101">
        <f t="shared" si="1"/>
        <v>1355302305.7920001</v>
      </c>
      <c r="AA15" s="93">
        <f t="shared" si="1"/>
        <v>2710604611.5840001</v>
      </c>
      <c r="AB15" s="102">
        <f t="shared" si="1"/>
        <v>5421209223.1680002</v>
      </c>
    </row>
    <row r="16" spans="1:28" ht="15.75" x14ac:dyDescent="0.25">
      <c r="A16" s="21">
        <v>5</v>
      </c>
      <c r="B16" s="22" t="s">
        <v>30</v>
      </c>
      <c r="C16" s="38">
        <v>1</v>
      </c>
      <c r="D16" s="103">
        <f t="shared" si="4"/>
        <v>8616.7799999999988</v>
      </c>
      <c r="E16" s="104">
        <v>2.7</v>
      </c>
      <c r="F16" s="105">
        <f>F12</f>
        <v>72</v>
      </c>
      <c r="G16" s="106">
        <f t="shared" si="2"/>
        <v>3.7500000000000004</v>
      </c>
      <c r="H16" s="107">
        <f t="shared" si="0"/>
        <v>8616.7799999999988</v>
      </c>
      <c r="I16" s="108">
        <f t="shared" si="3"/>
        <v>32312.924999999999</v>
      </c>
      <c r="J16" s="109">
        <f t="shared" si="1"/>
        <v>64625.85</v>
      </c>
      <c r="K16" s="110">
        <f t="shared" si="1"/>
        <v>129251.7</v>
      </c>
      <c r="L16" s="109">
        <f t="shared" si="1"/>
        <v>258503.4</v>
      </c>
      <c r="M16" s="108">
        <f t="shared" si="1"/>
        <v>517006.8</v>
      </c>
      <c r="N16" s="109">
        <f t="shared" si="1"/>
        <v>1034013.6</v>
      </c>
      <c r="O16" s="108">
        <f t="shared" si="1"/>
        <v>2068027.2</v>
      </c>
      <c r="P16" s="109">
        <f t="shared" si="1"/>
        <v>4136054.4</v>
      </c>
      <c r="Q16" s="108">
        <f t="shared" si="1"/>
        <v>8272108.7999999998</v>
      </c>
      <c r="R16" s="109">
        <f t="shared" si="1"/>
        <v>16544217.6</v>
      </c>
      <c r="S16" s="108">
        <f t="shared" si="1"/>
        <v>33088435.199999999</v>
      </c>
      <c r="T16" s="111">
        <f t="shared" si="1"/>
        <v>66176870.399999999</v>
      </c>
      <c r="U16" s="103">
        <f t="shared" si="1"/>
        <v>132353740.8</v>
      </c>
      <c r="V16" s="111">
        <f t="shared" si="1"/>
        <v>264707481.59999999</v>
      </c>
      <c r="W16" s="103">
        <f t="shared" si="1"/>
        <v>529414963.19999999</v>
      </c>
      <c r="X16" s="111">
        <f t="shared" si="1"/>
        <v>1058829926.4</v>
      </c>
      <c r="Y16" s="103">
        <f t="shared" si="1"/>
        <v>2117659852.8</v>
      </c>
      <c r="Z16" s="111">
        <f t="shared" si="1"/>
        <v>4235319705.5999999</v>
      </c>
      <c r="AA16" s="103">
        <f t="shared" si="1"/>
        <v>8470639411.1999998</v>
      </c>
      <c r="AB16" s="112">
        <f t="shared" si="1"/>
        <v>16941278822.4</v>
      </c>
    </row>
    <row r="17" spans="1:28" ht="15.75" x14ac:dyDescent="0.25">
      <c r="A17" s="8">
        <v>6</v>
      </c>
      <c r="B17" s="9" t="s">
        <v>31</v>
      </c>
      <c r="C17" s="39">
        <v>1</v>
      </c>
      <c r="D17" s="113">
        <f t="shared" si="4"/>
        <v>25850.339999999997</v>
      </c>
      <c r="E17" s="114">
        <v>3.12</v>
      </c>
      <c r="F17" s="115">
        <f>F12</f>
        <v>72</v>
      </c>
      <c r="G17" s="116">
        <f t="shared" si="2"/>
        <v>4.3333333333333339</v>
      </c>
      <c r="H17" s="117">
        <f t="shared" si="0"/>
        <v>25850.339999999997</v>
      </c>
      <c r="I17" s="118">
        <f t="shared" si="3"/>
        <v>112018.14</v>
      </c>
      <c r="J17" s="119">
        <f t="shared" si="1"/>
        <v>224036.28</v>
      </c>
      <c r="K17" s="120">
        <f t="shared" si="1"/>
        <v>448072.56</v>
      </c>
      <c r="L17" s="119">
        <f t="shared" si="1"/>
        <v>896145.12</v>
      </c>
      <c r="M17" s="118">
        <f t="shared" si="1"/>
        <v>1792290.24</v>
      </c>
      <c r="N17" s="119">
        <f t="shared" si="1"/>
        <v>3584580.48</v>
      </c>
      <c r="O17" s="118">
        <f t="shared" si="1"/>
        <v>7169160.96</v>
      </c>
      <c r="P17" s="119">
        <f t="shared" si="1"/>
        <v>14338321.92</v>
      </c>
      <c r="Q17" s="118">
        <f t="shared" si="1"/>
        <v>28676643.84</v>
      </c>
      <c r="R17" s="119">
        <f t="shared" si="1"/>
        <v>57353287.68</v>
      </c>
      <c r="S17" s="118">
        <f t="shared" si="1"/>
        <v>114706575.36</v>
      </c>
      <c r="T17" s="121">
        <f t="shared" si="1"/>
        <v>229413150.72</v>
      </c>
      <c r="U17" s="113">
        <f t="shared" si="1"/>
        <v>458826301.44</v>
      </c>
      <c r="V17" s="121">
        <f t="shared" si="1"/>
        <v>917652602.88</v>
      </c>
      <c r="W17" s="113">
        <f t="shared" si="1"/>
        <v>1835305205.76</v>
      </c>
      <c r="X17" s="121">
        <f t="shared" si="1"/>
        <v>3670610411.52</v>
      </c>
      <c r="Y17" s="113">
        <f t="shared" si="1"/>
        <v>7341220823.04</v>
      </c>
      <c r="Z17" s="121">
        <f t="shared" si="1"/>
        <v>14682441646.08</v>
      </c>
      <c r="AA17" s="113">
        <f t="shared" si="1"/>
        <v>29364883292.16</v>
      </c>
      <c r="AB17" s="122">
        <f t="shared" si="1"/>
        <v>58729766584.32</v>
      </c>
    </row>
    <row r="18" spans="1:28" ht="15.75" x14ac:dyDescent="0.25">
      <c r="A18" s="10">
        <v>7</v>
      </c>
      <c r="B18" s="11" t="s">
        <v>32</v>
      </c>
      <c r="C18" s="40">
        <v>1</v>
      </c>
      <c r="D18" s="123">
        <f t="shared" si="4"/>
        <v>77551.01999999999</v>
      </c>
      <c r="E18" s="124">
        <v>3.2240000000000002</v>
      </c>
      <c r="F18" s="125">
        <f>F12</f>
        <v>72</v>
      </c>
      <c r="G18" s="126">
        <f t="shared" si="2"/>
        <v>4.4777777777777779</v>
      </c>
      <c r="H18" s="127">
        <f t="shared" si="0"/>
        <v>77551.01999999999</v>
      </c>
      <c r="I18" s="128">
        <f t="shared" si="3"/>
        <v>347256.23399999994</v>
      </c>
      <c r="J18" s="129">
        <f t="shared" si="1"/>
        <v>694512.46799999988</v>
      </c>
      <c r="K18" s="130">
        <f t="shared" si="1"/>
        <v>1389024.9359999998</v>
      </c>
      <c r="L18" s="129">
        <f t="shared" si="1"/>
        <v>2778049.8719999995</v>
      </c>
      <c r="M18" s="128">
        <f t="shared" si="1"/>
        <v>5556099.743999999</v>
      </c>
      <c r="N18" s="129">
        <f t="shared" si="1"/>
        <v>11112199.487999998</v>
      </c>
      <c r="O18" s="128">
        <f t="shared" si="1"/>
        <v>22224398.975999996</v>
      </c>
      <c r="P18" s="129">
        <f t="shared" si="1"/>
        <v>44448797.951999992</v>
      </c>
      <c r="Q18" s="128">
        <f t="shared" si="1"/>
        <v>88897595.903999984</v>
      </c>
      <c r="R18" s="129">
        <f t="shared" si="1"/>
        <v>177795191.80799997</v>
      </c>
      <c r="S18" s="128">
        <f t="shared" si="1"/>
        <v>355590383.61599994</v>
      </c>
      <c r="T18" s="131">
        <f t="shared" si="1"/>
        <v>711180767.23199987</v>
      </c>
      <c r="U18" s="123">
        <f t="shared" si="1"/>
        <v>1422361534.4639997</v>
      </c>
      <c r="V18" s="131">
        <f t="shared" si="1"/>
        <v>2844723068.9279995</v>
      </c>
      <c r="W18" s="123">
        <f t="shared" si="1"/>
        <v>5689446137.855999</v>
      </c>
      <c r="X18" s="131">
        <f t="shared" si="1"/>
        <v>11378892275.711998</v>
      </c>
      <c r="Y18" s="123">
        <f t="shared" si="1"/>
        <v>22757784551.423996</v>
      </c>
      <c r="Z18" s="131">
        <f t="shared" si="1"/>
        <v>45515569102.847992</v>
      </c>
      <c r="AA18" s="123">
        <f t="shared" si="1"/>
        <v>91031138205.695984</v>
      </c>
      <c r="AB18" s="132">
        <f t="shared" si="1"/>
        <v>182062276411.39197</v>
      </c>
    </row>
    <row r="19" spans="1:28" ht="16.5" thickBot="1" x14ac:dyDescent="0.3">
      <c r="A19" s="12">
        <v>8</v>
      </c>
      <c r="B19" s="13" t="s">
        <v>33</v>
      </c>
      <c r="C19" s="41">
        <v>1</v>
      </c>
      <c r="D19" s="133">
        <f t="shared" si="4"/>
        <v>232653.05999999997</v>
      </c>
      <c r="E19" s="134">
        <v>3.363</v>
      </c>
      <c r="F19" s="135">
        <f>F12</f>
        <v>72</v>
      </c>
      <c r="G19" s="136">
        <f t="shared" si="2"/>
        <v>4.6708333333333334</v>
      </c>
      <c r="H19" s="137">
        <f t="shared" si="0"/>
        <v>232653.05999999997</v>
      </c>
      <c r="I19" s="138">
        <f t="shared" si="3"/>
        <v>1086683.6677499998</v>
      </c>
      <c r="J19" s="139">
        <f t="shared" si="1"/>
        <v>2173367.3354999996</v>
      </c>
      <c r="K19" s="140">
        <f t="shared" si="1"/>
        <v>4346734.6709999992</v>
      </c>
      <c r="L19" s="139">
        <f t="shared" si="1"/>
        <v>8693469.3419999983</v>
      </c>
      <c r="M19" s="138">
        <f t="shared" si="1"/>
        <v>17386938.683999997</v>
      </c>
      <c r="N19" s="139">
        <f t="shared" si="1"/>
        <v>34773877.367999993</v>
      </c>
      <c r="O19" s="138">
        <f t="shared" si="1"/>
        <v>69547754.735999987</v>
      </c>
      <c r="P19" s="139">
        <f t="shared" si="1"/>
        <v>139095509.47199997</v>
      </c>
      <c r="Q19" s="138">
        <f t="shared" si="1"/>
        <v>278191018.94399995</v>
      </c>
      <c r="R19" s="139">
        <f t="shared" si="1"/>
        <v>556382037.88799989</v>
      </c>
      <c r="S19" s="138">
        <f t="shared" si="1"/>
        <v>1112764075.7759998</v>
      </c>
      <c r="T19" s="141">
        <f t="shared" si="1"/>
        <v>2225528151.5519996</v>
      </c>
      <c r="U19" s="133">
        <f t="shared" si="1"/>
        <v>4451056303.1039991</v>
      </c>
      <c r="V19" s="141">
        <f t="shared" si="1"/>
        <v>8902112606.2079983</v>
      </c>
      <c r="W19" s="133">
        <f t="shared" si="1"/>
        <v>17804225212.415997</v>
      </c>
      <c r="X19" s="141">
        <f t="shared" si="1"/>
        <v>35608450424.831993</v>
      </c>
      <c r="Y19" s="133">
        <f t="shared" si="1"/>
        <v>71216900849.663986</v>
      </c>
      <c r="Z19" s="141">
        <f t="shared" si="1"/>
        <v>142433801699.32797</v>
      </c>
      <c r="AA19" s="133">
        <f t="shared" si="1"/>
        <v>284867603398.65594</v>
      </c>
      <c r="AB19" s="142">
        <f t="shared" si="1"/>
        <v>569735206797.31189</v>
      </c>
    </row>
    <row r="20" spans="1:28" ht="15.75" x14ac:dyDescent="0.25">
      <c r="A20" s="26">
        <v>9</v>
      </c>
      <c r="B20" s="27" t="s">
        <v>34</v>
      </c>
      <c r="C20" s="42">
        <v>1</v>
      </c>
      <c r="D20" s="143">
        <v>1181249.98</v>
      </c>
      <c r="E20" s="144">
        <f>E19</f>
        <v>3.363</v>
      </c>
      <c r="F20" s="145">
        <f>F19</f>
        <v>72</v>
      </c>
      <c r="G20" s="146">
        <f>G19</f>
        <v>4.6708333333333334</v>
      </c>
      <c r="H20" s="147">
        <f t="shared" si="0"/>
        <v>1181249.98</v>
      </c>
      <c r="I20" s="148">
        <f t="shared" si="3"/>
        <v>5517421.7815833334</v>
      </c>
      <c r="J20" s="149">
        <f t="shared" si="1"/>
        <v>11034843.563166667</v>
      </c>
      <c r="K20" s="150">
        <f t="shared" si="1"/>
        <v>22069687.126333334</v>
      </c>
      <c r="L20" s="149">
        <f t="shared" si="1"/>
        <v>44139374.252666667</v>
      </c>
      <c r="M20" s="148">
        <f t="shared" si="1"/>
        <v>88278748.505333334</v>
      </c>
      <c r="N20" s="149">
        <f t="shared" si="1"/>
        <v>176557497.01066667</v>
      </c>
      <c r="O20" s="148">
        <f t="shared" si="1"/>
        <v>353114994.02133334</v>
      </c>
      <c r="P20" s="149">
        <f t="shared" si="1"/>
        <v>706229988.04266667</v>
      </c>
      <c r="Q20" s="148">
        <f t="shared" si="1"/>
        <v>1412459976.0853333</v>
      </c>
      <c r="R20" s="149">
        <f t="shared" si="1"/>
        <v>2824919952.1706667</v>
      </c>
      <c r="S20" s="148">
        <f t="shared" si="1"/>
        <v>5649839904.3413334</v>
      </c>
      <c r="T20" s="151">
        <f t="shared" si="1"/>
        <v>11299679808.682667</v>
      </c>
      <c r="U20" s="152">
        <f t="shared" si="1"/>
        <v>22599359617.365334</v>
      </c>
      <c r="V20" s="151">
        <f t="shared" si="1"/>
        <v>45198719234.730667</v>
      </c>
      <c r="W20" s="152">
        <f t="shared" si="1"/>
        <v>90397438469.461334</v>
      </c>
      <c r="X20" s="151">
        <f t="shared" si="1"/>
        <v>180794876938.92267</v>
      </c>
      <c r="Y20" s="152">
        <f t="shared" si="1"/>
        <v>361589753877.84534</v>
      </c>
      <c r="Z20" s="151">
        <f t="shared" si="1"/>
        <v>723179507755.69067</v>
      </c>
      <c r="AA20" s="152">
        <f t="shared" si="1"/>
        <v>1446359015511.3813</v>
      </c>
      <c r="AB20" s="153">
        <f t="shared" si="1"/>
        <v>2892718031022.7627</v>
      </c>
    </row>
    <row r="21" spans="1:28" ht="15.75" x14ac:dyDescent="0.25">
      <c r="A21" s="14">
        <v>10</v>
      </c>
      <c r="B21" s="15" t="s">
        <v>35</v>
      </c>
      <c r="C21" s="43">
        <v>1</v>
      </c>
      <c r="D21" s="154">
        <f>D20*2.5</f>
        <v>2953124.95</v>
      </c>
      <c r="E21" s="155">
        <f>E20</f>
        <v>3.363</v>
      </c>
      <c r="F21" s="156">
        <f>F12</f>
        <v>72</v>
      </c>
      <c r="G21" s="157">
        <f>G19</f>
        <v>4.6708333333333334</v>
      </c>
      <c r="H21" s="158">
        <f t="shared" si="0"/>
        <v>2953124.95</v>
      </c>
      <c r="I21" s="159">
        <f t="shared" si="3"/>
        <v>13793554.453958334</v>
      </c>
      <c r="J21" s="160">
        <f t="shared" si="1"/>
        <v>27587108.907916669</v>
      </c>
      <c r="K21" s="161">
        <f t="shared" si="1"/>
        <v>55174217.815833338</v>
      </c>
      <c r="L21" s="160">
        <f t="shared" si="1"/>
        <v>110348435.63166668</v>
      </c>
      <c r="M21" s="159">
        <f t="shared" si="1"/>
        <v>220696871.26333335</v>
      </c>
      <c r="N21" s="160">
        <f t="shared" si="1"/>
        <v>441393742.5266667</v>
      </c>
      <c r="O21" s="159">
        <f t="shared" si="1"/>
        <v>882787485.0533334</v>
      </c>
      <c r="P21" s="160">
        <f t="shared" si="1"/>
        <v>1765574970.1066668</v>
      </c>
      <c r="Q21" s="159">
        <f t="shared" si="1"/>
        <v>3531149940.2133336</v>
      </c>
      <c r="R21" s="160">
        <f t="shared" si="1"/>
        <v>7062299880.4266672</v>
      </c>
      <c r="S21" s="159">
        <f t="shared" si="1"/>
        <v>14124599760.853334</v>
      </c>
      <c r="T21" s="162">
        <f t="shared" si="1"/>
        <v>28249199521.706669</v>
      </c>
      <c r="U21" s="154">
        <f t="shared" si="1"/>
        <v>56498399043.413338</v>
      </c>
      <c r="V21" s="162">
        <f t="shared" si="1"/>
        <v>112996798086.82668</v>
      </c>
      <c r="W21" s="154">
        <f t="shared" si="1"/>
        <v>225993596173.65335</v>
      </c>
      <c r="X21" s="162">
        <f t="shared" si="1"/>
        <v>451987192347.3067</v>
      </c>
      <c r="Y21" s="154">
        <f t="shared" si="1"/>
        <v>903974384694.6134</v>
      </c>
      <c r="Z21" s="162">
        <f t="shared" si="1"/>
        <v>1807948769389.2268</v>
      </c>
      <c r="AA21" s="154">
        <f t="shared" si="1"/>
        <v>3615897538778.4536</v>
      </c>
      <c r="AB21" s="163">
        <f t="shared" si="1"/>
        <v>7231795077556.9072</v>
      </c>
    </row>
    <row r="22" spans="1:28" ht="16.5" thickBot="1" x14ac:dyDescent="0.3">
      <c r="A22" s="16">
        <v>11</v>
      </c>
      <c r="B22" s="17" t="s">
        <v>36</v>
      </c>
      <c r="C22" s="44">
        <v>1</v>
      </c>
      <c r="D22" s="164">
        <f>D21*2</f>
        <v>5906249.9000000004</v>
      </c>
      <c r="E22" s="165">
        <f>E21</f>
        <v>3.363</v>
      </c>
      <c r="F22" s="166">
        <f>F12</f>
        <v>72</v>
      </c>
      <c r="G22" s="167">
        <f>G19</f>
        <v>4.6708333333333334</v>
      </c>
      <c r="H22" s="168">
        <f t="shared" si="0"/>
        <v>5906249.9000000004</v>
      </c>
      <c r="I22" s="169">
        <f t="shared" si="3"/>
        <v>27587108.907916669</v>
      </c>
      <c r="J22" s="170">
        <f t="shared" si="1"/>
        <v>55174217.815833338</v>
      </c>
      <c r="K22" s="171">
        <f t="shared" si="1"/>
        <v>110348435.63166668</v>
      </c>
      <c r="L22" s="170">
        <f t="shared" si="1"/>
        <v>220696871.26333335</v>
      </c>
      <c r="M22" s="169">
        <f t="shared" si="1"/>
        <v>441393742.5266667</v>
      </c>
      <c r="N22" s="170">
        <f t="shared" si="1"/>
        <v>882787485.0533334</v>
      </c>
      <c r="O22" s="169">
        <f t="shared" si="1"/>
        <v>1765574970.1066668</v>
      </c>
      <c r="P22" s="170">
        <f t="shared" si="1"/>
        <v>3531149940.2133336</v>
      </c>
      <c r="Q22" s="169">
        <f t="shared" si="1"/>
        <v>7062299880.4266672</v>
      </c>
      <c r="R22" s="170">
        <f t="shared" si="1"/>
        <v>14124599760.853334</v>
      </c>
      <c r="S22" s="169">
        <f t="shared" si="1"/>
        <v>28249199521.706669</v>
      </c>
      <c r="T22" s="172">
        <f t="shared" si="1"/>
        <v>56498399043.413338</v>
      </c>
      <c r="U22" s="164">
        <f t="shared" si="1"/>
        <v>112996798086.82668</v>
      </c>
      <c r="V22" s="172">
        <f t="shared" si="1"/>
        <v>225993596173.65335</v>
      </c>
      <c r="W22" s="164">
        <f t="shared" si="1"/>
        <v>451987192347.3067</v>
      </c>
      <c r="X22" s="172">
        <f t="shared" si="1"/>
        <v>903974384694.6134</v>
      </c>
      <c r="Y22" s="164">
        <f t="shared" si="1"/>
        <v>1807948769389.2268</v>
      </c>
      <c r="Z22" s="172">
        <f t="shared" si="1"/>
        <v>3615897538778.4536</v>
      </c>
      <c r="AA22" s="164">
        <f t="shared" si="1"/>
        <v>7231795077556.9072</v>
      </c>
      <c r="AB22" s="173">
        <f t="shared" si="1"/>
        <v>14463590155113.814</v>
      </c>
    </row>
    <row r="23" spans="1:28" ht="16.5" thickBot="1" x14ac:dyDescent="0.3">
      <c r="A23" s="28">
        <v>12</v>
      </c>
      <c r="B23" s="29" t="s">
        <v>37</v>
      </c>
      <c r="C23" s="45">
        <v>1</v>
      </c>
      <c r="D23" s="30">
        <v>1181249.98</v>
      </c>
      <c r="E23" s="31">
        <v>0.12</v>
      </c>
      <c r="F23" s="174">
        <f>F12</f>
        <v>72</v>
      </c>
      <c r="G23" s="175">
        <f>E23/F23*100</f>
        <v>0.16666666666666666</v>
      </c>
      <c r="H23" s="176">
        <f t="shared" si="0"/>
        <v>1181249.98</v>
      </c>
      <c r="I23" s="177">
        <f t="shared" si="3"/>
        <v>196874.99666666664</v>
      </c>
      <c r="J23" s="178">
        <f t="shared" si="1"/>
        <v>393749.99333333329</v>
      </c>
      <c r="K23" s="177">
        <f t="shared" si="1"/>
        <v>787499.98666666658</v>
      </c>
      <c r="L23" s="177">
        <f t="shared" si="1"/>
        <v>1574999.9733333332</v>
      </c>
      <c r="M23" s="176">
        <f t="shared" si="1"/>
        <v>3149999.9466666663</v>
      </c>
      <c r="N23" s="177">
        <f t="shared" si="1"/>
        <v>6299999.8933333326</v>
      </c>
      <c r="O23" s="178">
        <f t="shared" si="1"/>
        <v>12599999.786666665</v>
      </c>
      <c r="P23" s="177">
        <f t="shared" si="1"/>
        <v>25199999.57333333</v>
      </c>
      <c r="Q23" s="178">
        <f t="shared" si="1"/>
        <v>50399999.146666661</v>
      </c>
      <c r="R23" s="177">
        <f t="shared" si="1"/>
        <v>100799998.29333332</v>
      </c>
      <c r="S23" s="179">
        <f t="shared" si="1"/>
        <v>201599996.58666664</v>
      </c>
      <c r="T23" s="180">
        <f t="shared" si="1"/>
        <v>403199993.17333329</v>
      </c>
      <c r="U23" s="181">
        <f t="shared" si="1"/>
        <v>806399986.34666657</v>
      </c>
      <c r="V23" s="180">
        <f t="shared" si="1"/>
        <v>1612799972.6933331</v>
      </c>
      <c r="W23" s="182">
        <f t="shared" si="1"/>
        <v>3225599945.3866663</v>
      </c>
      <c r="X23" s="180">
        <f t="shared" si="1"/>
        <v>6451199890.7733326</v>
      </c>
      <c r="Y23" s="181">
        <f t="shared" si="1"/>
        <v>12902399781.546665</v>
      </c>
      <c r="Z23" s="180">
        <f t="shared" si="1"/>
        <v>25804799563.09333</v>
      </c>
      <c r="AA23" s="181">
        <f t="shared" si="1"/>
        <v>51609599126.186661</v>
      </c>
      <c r="AB23" s="180">
        <f t="shared" si="1"/>
        <v>103219198252.37332</v>
      </c>
    </row>
    <row r="24" spans="1:28" x14ac:dyDescent="0.25">
      <c r="A24" s="2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ht="15.75" thickBot="1" x14ac:dyDescent="0.3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x14ac:dyDescent="0.25">
      <c r="A26" s="18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x14ac:dyDescent="0.25">
      <c r="A27" s="23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30" spans="1:28" x14ac:dyDescent="0.25">
      <c r="C30" s="25"/>
    </row>
    <row r="31" spans="1:28" x14ac:dyDescent="0.25">
      <c r="C31" s="25"/>
    </row>
    <row r="32" spans="1:28" ht="15" customHeight="1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3"/>
      <c r="D34" s="33"/>
      <c r="E34" s="33"/>
      <c r="F34" s="33"/>
      <c r="G34" s="33"/>
      <c r="H34" s="33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</sheetData>
  <sheetProtection algorithmName="SHA-512" hashValue="rDTzFBk3n5ZNgW0OKl9T2KrHV+9j5XW6MIjCSVmIqItioiCtHVh+XGkcUfZ/alMl9K0gRdWpkG+Wgcn5AAOH9w==" saltValue="RpzV7T8iXQBdk0tCPrapqQ==" spinCount="100000" sheet="1" objects="1" scenarios="1"/>
  <conditionalFormatting sqref="C31">
    <cfRule type="cellIs" dxfId="0" priority="6" operator="greaterThan">
      <formula>0.333333333</formula>
    </cfRule>
  </conditionalFormatting>
  <conditionalFormatting sqref="C13">
    <cfRule type="iconSet" priority="3">
      <iconSet>
        <cfvo type="percent" val="0"/>
        <cfvo type="percent" val="33"/>
        <cfvo type="percent" val="67"/>
      </iconSet>
    </cfRule>
  </conditionalFormatting>
  <conditionalFormatting sqref="C14:C22">
    <cfRule type="iconSet" priority="2">
      <iconSet>
        <cfvo type="percent" val="0"/>
        <cfvo type="percent" val="33"/>
        <cfvo type="percent" val="67"/>
      </iconSet>
    </cfRule>
  </conditionalFormatting>
  <conditionalFormatting sqref="C12">
    <cfRule type="iconSet" priority="1">
      <iconSet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sqref="E23">
      <formula1>$E$12:$E$23</formula1>
    </dataValidation>
    <dataValidation type="list" allowBlank="1" showInputMessage="1" showErrorMessage="1" sqref="D23">
      <formula1>$D$12:$D$23</formula1>
    </dataValidation>
    <dataValidation type="list" allowBlank="1" showInputMessage="1" showErrorMessage="1" sqref="C23">
      <formula1>$A$12:$A$24</formula1>
    </dataValidation>
    <dataValidation type="list" allowBlank="1" showInputMessage="1" showErrorMessage="1" sqref="C12:C22">
      <formula1>$A$12:$A$28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2017-08-12T10:39:37Z</dcterms:created>
  <dcterms:modified xsi:type="dcterms:W3CDTF">2017-08-18T23:20:40Z</dcterms:modified>
</cp:coreProperties>
</file>